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4355" windowHeight="8250" firstSheet="1" activeTab="3"/>
  </bookViews>
  <sheets>
    <sheet name="รายงานไตรมาสตามแผนงาน" sheetId="1" r:id="rId1"/>
    <sheet name="รายงานตามแผนงานรวม" sheetId="2" r:id="rId2"/>
    <sheet name="รายงานจ่ายจากเงินสะสม" sheetId="3" r:id="rId3"/>
    <sheet name="งบแสดงผลจ่ายจากเงินรายรับ" sheetId="4" r:id="rId4"/>
    <sheet name="งบแสดงผลจ่ายจากเงินรายรับ-สะสม" sheetId="5" r:id="rId5"/>
  </sheets>
  <calcPr calcId="144525"/>
</workbook>
</file>

<file path=xl/calcChain.xml><?xml version="1.0" encoding="utf-8"?>
<calcChain xmlns="http://schemas.openxmlformats.org/spreadsheetml/2006/main">
  <c r="F170" i="1" l="1"/>
  <c r="C40" i="5" l="1"/>
  <c r="D40" i="5"/>
  <c r="E40" i="5"/>
  <c r="F40" i="5"/>
  <c r="B40" i="5"/>
  <c r="F23" i="5"/>
  <c r="F24" i="5"/>
  <c r="F25" i="5"/>
  <c r="F26" i="5"/>
  <c r="F27" i="5"/>
  <c r="F22" i="5"/>
  <c r="F37" i="5"/>
  <c r="F38" i="5"/>
  <c r="F39" i="5"/>
  <c r="F36" i="5"/>
  <c r="J20" i="5"/>
  <c r="H20" i="5"/>
  <c r="F10" i="5"/>
  <c r="F11" i="5"/>
  <c r="F12" i="5"/>
  <c r="F13" i="5"/>
  <c r="F14" i="5"/>
  <c r="F15" i="5"/>
  <c r="F16" i="5"/>
  <c r="F17" i="5"/>
  <c r="F18" i="5"/>
  <c r="F19" i="5"/>
  <c r="F9" i="5"/>
  <c r="D20" i="5"/>
  <c r="F20" i="5" l="1"/>
  <c r="E38" i="4"/>
  <c r="E39" i="4"/>
  <c r="E40" i="4"/>
  <c r="E37" i="4"/>
  <c r="E23" i="4"/>
  <c r="E24" i="4"/>
  <c r="E25" i="4"/>
  <c r="E26" i="4"/>
  <c r="E27" i="4"/>
  <c r="E22" i="4"/>
  <c r="C40" i="4"/>
  <c r="D40" i="4"/>
  <c r="B40" i="4"/>
  <c r="H20" i="4"/>
  <c r="D20" i="4"/>
  <c r="G20" i="4" l="1"/>
  <c r="E10" i="4"/>
  <c r="E11" i="4"/>
  <c r="E12" i="4"/>
  <c r="E13" i="4"/>
  <c r="E14" i="4"/>
  <c r="E15" i="4"/>
  <c r="E16" i="4"/>
  <c r="E17" i="4"/>
  <c r="E18" i="4"/>
  <c r="E19" i="4"/>
  <c r="E9" i="4"/>
  <c r="J23" i="2"/>
  <c r="K23" i="2"/>
  <c r="M14" i="2"/>
  <c r="E23" i="2"/>
  <c r="D238" i="1"/>
  <c r="G230" i="1"/>
  <c r="G238" i="1" s="1"/>
  <c r="G57" i="1"/>
  <c r="G59" i="1"/>
  <c r="N20" i="5" l="1"/>
  <c r="D214" i="1"/>
  <c r="G206" i="1"/>
  <c r="G214" i="1" s="1"/>
  <c r="D192" i="1"/>
  <c r="G192" i="1"/>
  <c r="G184" i="1"/>
  <c r="E20" i="5"/>
  <c r="F41" i="5"/>
  <c r="O20" i="5"/>
  <c r="M20" i="5"/>
  <c r="L20" i="5"/>
  <c r="K20" i="5"/>
  <c r="I20" i="5"/>
  <c r="G20" i="5"/>
  <c r="C20" i="5"/>
  <c r="B20" i="5"/>
  <c r="E20" i="4" l="1"/>
  <c r="E41" i="4" s="1"/>
  <c r="C20" i="4"/>
  <c r="B20" i="4"/>
  <c r="M20" i="4"/>
  <c r="L20" i="4"/>
  <c r="K20" i="4"/>
  <c r="J20" i="4"/>
  <c r="I20" i="4"/>
  <c r="F20" i="4"/>
  <c r="E10" i="3"/>
  <c r="C16" i="3"/>
  <c r="D16" i="3"/>
  <c r="M10" i="2"/>
  <c r="M11" i="2"/>
  <c r="M12" i="2"/>
  <c r="M13" i="2"/>
  <c r="M17" i="2"/>
  <c r="M18" i="2"/>
  <c r="M19" i="2"/>
  <c r="M20" i="2"/>
  <c r="M21" i="2"/>
  <c r="M22" i="2"/>
  <c r="M9" i="2"/>
  <c r="L23" i="2"/>
  <c r="I23" i="2"/>
  <c r="H23" i="2"/>
  <c r="G23" i="2"/>
  <c r="F23" i="2"/>
  <c r="D23" i="2"/>
  <c r="M23" i="2" l="1"/>
  <c r="E16" i="3"/>
  <c r="G75" i="1"/>
  <c r="D170" i="1"/>
  <c r="G163" i="1"/>
  <c r="G162" i="1"/>
  <c r="E148" i="1"/>
  <c r="D148" i="1"/>
  <c r="G140" i="1"/>
  <c r="G148" i="1" s="1"/>
  <c r="F126" i="1"/>
  <c r="E126" i="1"/>
  <c r="D126" i="1"/>
  <c r="G119" i="1"/>
  <c r="G118" i="1"/>
  <c r="G126" i="1" s="1"/>
  <c r="F104" i="1"/>
  <c r="E104" i="1"/>
  <c r="D104" i="1"/>
  <c r="G97" i="1"/>
  <c r="G96" i="1"/>
  <c r="F82" i="1"/>
  <c r="E82" i="1"/>
  <c r="D82" i="1"/>
  <c r="G79" i="1"/>
  <c r="G78" i="1"/>
  <c r="G77" i="1"/>
  <c r="G76" i="1"/>
  <c r="G74" i="1"/>
  <c r="F60" i="1"/>
  <c r="E60" i="1"/>
  <c r="D60" i="1"/>
  <c r="G56" i="1"/>
  <c r="G55" i="1"/>
  <c r="G54" i="1"/>
  <c r="G53" i="1"/>
  <c r="G52" i="1"/>
  <c r="F38" i="1"/>
  <c r="E38" i="1"/>
  <c r="D38" i="1"/>
  <c r="G33" i="1"/>
  <c r="G32" i="1"/>
  <c r="G31" i="1"/>
  <c r="G30" i="1"/>
  <c r="E16" i="1"/>
  <c r="F16" i="1"/>
  <c r="D16" i="1"/>
  <c r="G9" i="1"/>
  <c r="G10" i="1"/>
  <c r="G11" i="1"/>
  <c r="G12" i="1"/>
  <c r="G13" i="1"/>
  <c r="G14" i="1"/>
  <c r="G15" i="1"/>
  <c r="G8" i="1"/>
  <c r="G16" i="1" l="1"/>
  <c r="G170" i="1"/>
  <c r="G104" i="1"/>
  <c r="G82" i="1"/>
  <c r="G60" i="1"/>
  <c r="G38" i="1"/>
</calcChain>
</file>

<file path=xl/sharedStrings.xml><?xml version="1.0" encoding="utf-8"?>
<sst xmlns="http://schemas.openxmlformats.org/spreadsheetml/2006/main" count="542" uniqueCount="138">
  <si>
    <t>องค์การบริหารส่วนตำบลดงมหาวัน</t>
  </si>
  <si>
    <t>รายงานรายจ่ายในการดำเนินงานที่จ่ายจากเงินรายรับตามแผนงานบริหารงานทั่วไป</t>
  </si>
  <si>
    <t>งบ</t>
  </si>
  <si>
    <t>หมวด</t>
  </si>
  <si>
    <t>แหล่งเงิน</t>
  </si>
  <si>
    <t>ประมาณการ</t>
  </si>
  <si>
    <t>งานบริหารทั่วไป</t>
  </si>
  <si>
    <t>งานบริหารงานคลัง</t>
  </si>
  <si>
    <t>แผนงานบริหารทั่วไป</t>
  </si>
  <si>
    <t>รวม</t>
  </si>
  <si>
    <t>งบบุคลากร</t>
  </si>
  <si>
    <t>เงินเดือน(ฝ่ายการเมือง)</t>
  </si>
  <si>
    <t>เงินเดือน(ฝ่ายประจำ)</t>
  </si>
  <si>
    <t>ค่าตอบแทน</t>
  </si>
  <si>
    <t>ค่าใช้สอย</t>
  </si>
  <si>
    <t>ค่าวัสดุ</t>
  </si>
  <si>
    <t>ค่าสาธารณูปโภค</t>
  </si>
  <si>
    <t>ค่าครุภัณฑ์</t>
  </si>
  <si>
    <t>ค่าที่ดินและสิ่งก่อสร้าง</t>
  </si>
  <si>
    <t>รายจ่ายอื่น</t>
  </si>
  <si>
    <t>เงินอุดหนุน</t>
  </si>
  <si>
    <t>เงินงบประมาณ</t>
  </si>
  <si>
    <t>งบดำเนินงาน</t>
  </si>
  <si>
    <t>งบลงทุน</t>
  </si>
  <si>
    <t>งบรายจ่ายอื่น</t>
  </si>
  <si>
    <t>งบเงินอุดหนุน</t>
  </si>
  <si>
    <t>(ลงชื่อ)................................................        (ลงชื่อ).........................................    (ลงชื่อ)............................................        (ลงชื่อ)............................................</t>
  </si>
  <si>
    <t xml:space="preserve">               (นางสุมาลี สมเสมอใจ)                        (นางฉลองเนตร  อุดปิน)                (นายนันทวัฒน์    เตชะ)                       (นายก๋องคำ   นัยติ๊บ)</t>
  </si>
  <si>
    <t>รายงานรายจ่ายในการดำเนินงานที่จ่ายจากเงินรายรับตามแผนงานรักษาความสงบภายใน</t>
  </si>
  <si>
    <t>รายงานรายจ่ายในการดำเนินงานที่จ่ายจากเงินรายรับตามแผนงานการศึกษา</t>
  </si>
  <si>
    <t>เงินเดือน (ฝ่ายประจำ)</t>
  </si>
  <si>
    <t>รายงานรายจ่ายในการดำเนินงานที่จ่ายจากเงินรายรับตามแผนงานเคหะและชุมชน</t>
  </si>
  <si>
    <t>ครุภัณฑ์</t>
  </si>
  <si>
    <t>รายงานรายจ่ายในการดำเนินงานที่จ่ายจากเงินรายรับตามแผนงานสร้างความเข้มแข็งของชุมชน</t>
  </si>
  <si>
    <t>รายงานรายจ่ายในการดำเนินงานที่จ่ายจากเงินรายรับตามแผนงานการศาสนาวัฒนธรรมและนันทนาการ</t>
  </si>
  <si>
    <t>งานบริหารทั่วไปเกี่ยวกับ</t>
  </si>
  <si>
    <t>การรักษาความสงบภายใน</t>
  </si>
  <si>
    <t>งานป้องกันภัยฝ่ายพล</t>
  </si>
  <si>
    <t>เรือนและระงับอัคคีภัย</t>
  </si>
  <si>
    <t>งานบริหารทั่วไปเกี่ยว</t>
  </si>
  <si>
    <t>กับการศึกษา</t>
  </si>
  <si>
    <t>งานระดับก่อนวัยเรียน</t>
  </si>
  <si>
    <t>และประถมศึกษา</t>
  </si>
  <si>
    <t>เคหะและชุมชน</t>
  </si>
  <si>
    <t>งานไฟฟ้าถนน</t>
  </si>
  <si>
    <t>แผนงานรักษาความสงบภายใน</t>
  </si>
  <si>
    <t>แผนงานการศึกษา</t>
  </si>
  <si>
    <t>แผนงานเคหะและชุมชน</t>
  </si>
  <si>
    <t>แผนงานสร้างความเข้มแข็งของชุมชน</t>
  </si>
  <si>
    <t>การสร้างความเข้มแข็งของชุมชน</t>
  </si>
  <si>
    <t>งานส่งเสริมและสนับ</t>
  </si>
  <si>
    <t>สนุนความเข้มแข็งชุมชน</t>
  </si>
  <si>
    <t>แผนงานการศนาวัฒนธรรมและนันทนาการ</t>
  </si>
  <si>
    <t>งานกีฬาและนันทนาการ</t>
  </si>
  <si>
    <t>งานศาสนาวัฒนธรรม</t>
  </si>
  <si>
    <t>ท้องถิ่น</t>
  </si>
  <si>
    <t>รายงานรายจ่ายในการดำเนินงานที่จ่ายจากเงินรายรับตามแผนงานงบกลาง</t>
  </si>
  <si>
    <t>งบกลาง</t>
  </si>
  <si>
    <t xml:space="preserve">  นักวิชาการเงินและบัญชีชำนาญการ                ผู้อำนวยการกองคลัง                         ปลัด อบต.ดงมหาวัน                        นายก อบต.ดงมหาวัน</t>
  </si>
  <si>
    <t>รายจ่าย</t>
  </si>
  <si>
    <t>รายงานรายจ่ายในการดำเนินงานที่จ่ายจากเงินรายรับตามแผนงานรวม</t>
  </si>
  <si>
    <t>แผนงาน</t>
  </si>
  <si>
    <t>บริหารงานทั่วไป</t>
  </si>
  <si>
    <t>งบประมาณ</t>
  </si>
  <si>
    <t>แผนงานการ</t>
  </si>
  <si>
    <t>รักษาความ</t>
  </si>
  <si>
    <t>สงบภายใน</t>
  </si>
  <si>
    <t>การศึกษา</t>
  </si>
  <si>
    <t>แผนงานเคหะ</t>
  </si>
  <si>
    <t>และชุมชน</t>
  </si>
  <si>
    <t>แผนงานสร้าง</t>
  </si>
  <si>
    <t>ความเข้มแข็ง</t>
  </si>
  <si>
    <t>ของชุมชน</t>
  </si>
  <si>
    <t>ศาสนาวัฒนธรรม</t>
  </si>
  <si>
    <t>และนันทนาการ</t>
  </si>
  <si>
    <t>อุตสาหกรรม</t>
  </si>
  <si>
    <t>และการโยธา</t>
  </si>
  <si>
    <t>อุตสาหกรรมและการโยธา</t>
  </si>
  <si>
    <t>ค่าทีดินและสิ่งก่อสร้าง</t>
  </si>
  <si>
    <t>งบแสดงผลการดำเนินงานจ่ายจากเงินรายรับ</t>
  </si>
  <si>
    <t>รายการ/หมวด</t>
  </si>
  <si>
    <t>รวมจ่าย</t>
  </si>
  <si>
    <t>รายรับ</t>
  </si>
  <si>
    <t>ภาษีอากร</t>
  </si>
  <si>
    <t>ค่าธรรมเนียม ค่าปรับ</t>
  </si>
  <si>
    <t>และใบอนุญาต</t>
  </si>
  <si>
    <t>รายได้จากทรัพย์สิน</t>
  </si>
  <si>
    <t>รายได้เบ็ดเตล็ด</t>
  </si>
  <si>
    <t>รายได้จากทุน</t>
  </si>
  <si>
    <t>ภาษีจัดสรร</t>
  </si>
  <si>
    <t>เงินอุดหนุนทั่วไป</t>
  </si>
  <si>
    <t>รวมรับ</t>
  </si>
  <si>
    <t>รายรับสูงกว่าหรือต่ำกว่ารายจ่าย</t>
  </si>
  <si>
    <t xml:space="preserve"> -2-</t>
  </si>
  <si>
    <t>รวมจ่ายจาก</t>
  </si>
  <si>
    <t>เงินสะสม</t>
  </si>
  <si>
    <t>งบแสดงผลการดำเนินงานจ่ายจากเงินรายรับและเงินสะสม</t>
  </si>
  <si>
    <t xml:space="preserve"> </t>
  </si>
  <si>
    <t>รายงานรายจ่ายในการดำเนินงานที่จ่ายจากเงินรายรับตามแผนงานสาธารณสุข</t>
  </si>
  <si>
    <t>แผนงานสาธารณสุข</t>
  </si>
  <si>
    <t>งานบริการสาธารณสุข</t>
  </si>
  <si>
    <t>และงานสาธารณสุขอื่น</t>
  </si>
  <si>
    <t>รายงานรายจ่ายในการดำเนินงานที่จ่ายจากเงินรายรับตามแผนงานสังคมสงเคราะห์</t>
  </si>
  <si>
    <t>แผนงานสังคมสงเคราะห์</t>
  </si>
  <si>
    <t>งานสวัสดิการสังคมและ</t>
  </si>
  <si>
    <t>สังคมสงเคราะห์</t>
  </si>
  <si>
    <t>รายงานรายจ่ายในการดำเนินงานที่จ่ายจากเงินรายรับตามแผนงานการเกษตร</t>
  </si>
  <si>
    <t>แผนงานการเกษตร</t>
  </si>
  <si>
    <t>งานส่งเสริมการเกษตร</t>
  </si>
  <si>
    <t>งานอนุรักษ์แหล่งน้ำ</t>
  </si>
  <si>
    <t>และป่าไม้</t>
  </si>
  <si>
    <t>รายงานรายจ่ายในการดำเนินงานที่จ่ายจากเงินสะสม</t>
  </si>
  <si>
    <t>ตั้งแต่วันที่ 1  ตุลาคม 2561 ถึงวันที่ 31  มีนาคม  2562</t>
  </si>
  <si>
    <t>ตั้งแต่วันที่ 1  ตุลาคม 2561 ถึงวันที่ 31 มีนาคม  2562</t>
  </si>
  <si>
    <t>เงินอุดหนุนระบุวัตถุ</t>
  </si>
  <si>
    <t>ประสงค์/เฉพาะกิจ</t>
  </si>
  <si>
    <t>ตั้งแต่วันที่ 1  ตุลาคม 2561 ถึงวันที่ 31  มีนาคม 2562</t>
  </si>
  <si>
    <t>ตั้งแต่วันที่ 1  ตุลาคม 2561 ถึงวันที่ 31 มีนาคม  2561</t>
  </si>
  <si>
    <t>ตั้งแต่วันที่ 1  ตุลาคม 2561 ถึงวันที่ 31 มีนาคม 2562</t>
  </si>
  <si>
    <t>รายงานรายจ่ายในการดำเนินงานที่จ่ายจากเงินรายรับตามแผนงานอุตสาหกรรมและการโยธา</t>
  </si>
  <si>
    <t>แผนงานอุตสาหกรรมและการโยธา</t>
  </si>
  <si>
    <t>งานก่อสร้างโครงสร้างพื้นฐาน</t>
  </si>
  <si>
    <t>ตั้งแต่วันที่ 1 ตุลาคม 2561 ถึงวันที่ 31 มีนาคม  2562</t>
  </si>
  <si>
    <t>สงค์/เฉพาะกิจ</t>
  </si>
  <si>
    <t>ระบุวัตถุประ</t>
  </si>
  <si>
    <t>สาธารณสุข</t>
  </si>
  <si>
    <t>รักษาความสงบ</t>
  </si>
  <si>
    <t>ภายใน</t>
  </si>
  <si>
    <t>เงินอุดหนุนระบุวัตถุประสงค์/เฉพาะกิจ</t>
  </si>
  <si>
    <t>เงินอุดหนุนระบุวัตถุประ</t>
  </si>
  <si>
    <t>ทั่วไป</t>
  </si>
  <si>
    <t>บริหารงาน</t>
  </si>
  <si>
    <t>(ลงชื่อ)................................................                    (ลงชื่อ).........................................                    (ลงชื่อ)............................................                (ลงชื่อ)............................................</t>
  </si>
  <si>
    <t xml:space="preserve">               (นางสุมาลี สมเสมอใจ)                                    (นางฉลองเนตร  อุดปิน)                                (นายนันทวัฒน์    เตชะ)                                  (นายก๋องคำ   นัยติ๊บ)</t>
  </si>
  <si>
    <t xml:space="preserve">  นักวิชาการเงินและบัญชีชำนาญการ                            ผู้อำนวยการกองคลัง                                        ปลัด อบต.ดงมหาวัน                                     นายก อบต.ดงมหาวัน</t>
  </si>
  <si>
    <t>(ลงชื่อ)................................................                      (ลงชื่อ).........................................                (ลงชื่อ)............................................                   (ลงชื่อ)............................................</t>
  </si>
  <si>
    <t xml:space="preserve">               (นางสุมาลี สมเสมอใจ)                                        (นางฉลองเนตร  อุดปิน)                           (นายนันทวัฒน์    เตชะ)                                   (นายก๋องคำ   นัยติ๊บ)</t>
  </si>
  <si>
    <t xml:space="preserve">  นักวิชาการเงินและบัญชีชำนาญการ                               ผู้อำนวยการกองคลัง                                    ปลัด อบต.ดงมหาวัน                                     นายก อบต.ดงมหาวัน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</si>
</sst>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ngsanaUPC"/>
      <family val="1"/>
    </font>
    <font>
      <sz val="11"/>
      <color theme="1"/>
      <name val="AngsanaUPC"/>
      <family val="1"/>
    </font>
    <font>
      <sz val="12"/>
      <color theme="1"/>
      <name val="AngsanaUPC"/>
      <family val="1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b/>
      <sz val="14"/>
      <color theme="1"/>
      <name val="AngsanaUPC"/>
      <family val="1"/>
    </font>
    <font>
      <u/>
      <sz val="11"/>
      <color theme="1"/>
      <name val="AngsanaUPC"/>
      <family val="1"/>
    </font>
    <font>
      <b/>
      <sz val="11"/>
      <color theme="1"/>
      <name val="AngsanaUPC"/>
      <family val="1"/>
    </font>
    <font>
      <b/>
      <u/>
      <sz val="11"/>
      <color theme="1"/>
      <name val="AngsanaUPC"/>
      <family val="1"/>
    </font>
    <font>
      <u/>
      <sz val="16"/>
      <color theme="1"/>
      <name val="AngsanaUPC"/>
      <family val="1"/>
    </font>
    <font>
      <sz val="10"/>
      <color theme="1"/>
      <name val="AngsanaUPC"/>
      <family val="1"/>
    </font>
    <font>
      <b/>
      <u/>
      <sz val="10"/>
      <color theme="1"/>
      <name val="AngsanaUPC"/>
      <family val="1"/>
    </font>
    <font>
      <b/>
      <sz val="10"/>
      <color theme="1"/>
      <name val="AngsanaUPC"/>
      <family val="1"/>
    </font>
    <font>
      <u/>
      <sz val="10"/>
      <color theme="1"/>
      <name val="AngsanaUPC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 applyAlignment="1">
      <alignment horizontal="center"/>
    </xf>
    <xf numFmtId="0" fontId="7" fillId="0" borderId="0" xfId="0" applyFont="1"/>
    <xf numFmtId="43" fontId="6" fillId="0" borderId="3" xfId="1" applyFont="1" applyBorder="1"/>
    <xf numFmtId="43" fontId="6" fillId="0" borderId="4" xfId="1" applyFont="1" applyBorder="1"/>
    <xf numFmtId="0" fontId="6" fillId="0" borderId="12" xfId="0" applyFont="1" applyBorder="1"/>
    <xf numFmtId="43" fontId="6" fillId="0" borderId="0" xfId="1" applyFont="1" applyBorder="1"/>
    <xf numFmtId="43" fontId="6" fillId="0" borderId="13" xfId="1" applyFont="1" applyBorder="1"/>
    <xf numFmtId="0" fontId="6" fillId="0" borderId="14" xfId="0" applyFont="1" applyBorder="1"/>
    <xf numFmtId="43" fontId="6" fillId="0" borderId="8" xfId="1" applyFont="1" applyBorder="1"/>
    <xf numFmtId="43" fontId="6" fillId="0" borderId="14" xfId="1" applyFont="1" applyBorder="1"/>
    <xf numFmtId="43" fontId="7" fillId="0" borderId="1" xfId="1" applyFont="1" applyBorder="1"/>
    <xf numFmtId="43" fontId="7" fillId="0" borderId="15" xfId="1" applyFont="1" applyBorder="1"/>
    <xf numFmtId="43" fontId="7" fillId="0" borderId="11" xfId="1" applyFont="1" applyBorder="1"/>
    <xf numFmtId="0" fontId="7" fillId="0" borderId="1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/>
    <xf numFmtId="0" fontId="5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Border="1" applyAlignment="1"/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3" fontId="6" fillId="0" borderId="2" xfId="1" applyFont="1" applyBorder="1"/>
    <xf numFmtId="43" fontId="6" fillId="0" borderId="12" xfId="1" applyFont="1" applyBorder="1"/>
    <xf numFmtId="43" fontId="7" fillId="0" borderId="10" xfId="1" applyFont="1" applyBorder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4" xfId="0" applyBorder="1"/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3" fontId="4" fillId="0" borderId="0" xfId="1" applyFont="1"/>
    <xf numFmtId="0" fontId="4" fillId="0" borderId="3" xfId="0" applyFont="1" applyBorder="1"/>
    <xf numFmtId="43" fontId="4" fillId="0" borderId="3" xfId="1" applyFont="1" applyBorder="1"/>
    <xf numFmtId="0" fontId="4" fillId="0" borderId="1" xfId="0" applyFont="1" applyBorder="1"/>
    <xf numFmtId="43" fontId="4" fillId="0" borderId="1" xfId="1" applyFont="1" applyBorder="1"/>
    <xf numFmtId="0" fontId="4" fillId="0" borderId="10" xfId="0" applyFont="1" applyBorder="1"/>
    <xf numFmtId="0" fontId="4" fillId="0" borderId="15" xfId="0" applyFont="1" applyBorder="1"/>
    <xf numFmtId="0" fontId="10" fillId="0" borderId="11" xfId="0" applyFont="1" applyBorder="1" applyAlignment="1">
      <alignment horizontal="right"/>
    </xf>
    <xf numFmtId="43" fontId="10" fillId="0" borderId="1" xfId="1" applyFont="1" applyBorder="1"/>
    <xf numFmtId="0" fontId="12" fillId="0" borderId="2" xfId="0" applyFont="1" applyBorder="1"/>
    <xf numFmtId="0" fontId="7" fillId="0" borderId="0" xfId="0" applyFont="1" applyBorder="1" applyAlignment="1">
      <alignment horizontal="center"/>
    </xf>
    <xf numFmtId="43" fontId="7" fillId="0" borderId="0" xfId="1" applyFont="1" applyBorder="1"/>
    <xf numFmtId="0" fontId="11" fillId="0" borderId="10" xfId="0" applyFont="1" applyBorder="1"/>
    <xf numFmtId="0" fontId="4" fillId="0" borderId="11" xfId="0" applyFont="1" applyBorder="1"/>
    <xf numFmtId="0" fontId="4" fillId="0" borderId="1" xfId="0" applyFont="1" applyBorder="1" applyAlignment="1">
      <alignment horizontal="right"/>
    </xf>
    <xf numFmtId="0" fontId="0" fillId="0" borderId="0" xfId="0" applyFont="1"/>
    <xf numFmtId="0" fontId="10" fillId="0" borderId="8" xfId="0" applyFont="1" applyBorder="1" applyAlignment="1">
      <alignment horizontal="right"/>
    </xf>
    <xf numFmtId="43" fontId="10" fillId="0" borderId="8" xfId="1" applyFont="1" applyBorder="1"/>
    <xf numFmtId="43" fontId="10" fillId="0" borderId="4" xfId="1" applyFont="1" applyBorder="1" applyAlignment="1">
      <alignment horizontal="right"/>
    </xf>
    <xf numFmtId="0" fontId="9" fillId="0" borderId="10" xfId="0" applyFont="1" applyBorder="1"/>
    <xf numFmtId="43" fontId="4" fillId="0" borderId="15" xfId="1" applyFont="1" applyBorder="1"/>
    <xf numFmtId="43" fontId="4" fillId="0" borderId="9" xfId="1" applyFont="1" applyBorder="1"/>
    <xf numFmtId="43" fontId="4" fillId="0" borderId="11" xfId="0" applyNumberFormat="1" applyFont="1" applyBorder="1"/>
    <xf numFmtId="0" fontId="0" fillId="0" borderId="1" xfId="0" applyBorder="1"/>
    <xf numFmtId="43" fontId="4" fillId="0" borderId="1" xfId="0" applyNumberFormat="1" applyFont="1" applyFill="1" applyBorder="1"/>
    <xf numFmtId="43" fontId="4" fillId="0" borderId="8" xfId="1" applyFont="1" applyBorder="1"/>
    <xf numFmtId="0" fontId="0" fillId="0" borderId="0" xfId="0" applyFont="1" applyBorder="1"/>
    <xf numFmtId="0" fontId="0" fillId="0" borderId="3" xfId="0" applyFont="1" applyBorder="1"/>
    <xf numFmtId="0" fontId="0" fillId="0" borderId="12" xfId="0" applyFont="1" applyBorder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0" xfId="0" applyFont="1" applyBorder="1"/>
    <xf numFmtId="43" fontId="4" fillId="0" borderId="0" xfId="1" applyFont="1" applyBorder="1"/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43" fontId="6" fillId="0" borderId="9" xfId="1" applyFont="1" applyBorder="1"/>
    <xf numFmtId="0" fontId="6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4" xfId="0" applyFont="1" applyBorder="1"/>
    <xf numFmtId="0" fontId="6" fillId="0" borderId="12" xfId="0" applyFont="1" applyBorder="1" applyAlignment="1">
      <alignment horizontal="left"/>
    </xf>
    <xf numFmtId="0" fontId="13" fillId="0" borderId="1" xfId="0" applyFont="1" applyBorder="1"/>
    <xf numFmtId="43" fontId="4" fillId="0" borderId="1" xfId="1" applyFont="1" applyBorder="1" applyAlignment="1">
      <alignment horizontal="right"/>
    </xf>
    <xf numFmtId="43" fontId="4" fillId="0" borderId="11" xfId="1" applyFont="1" applyBorder="1"/>
    <xf numFmtId="0" fontId="13" fillId="0" borderId="0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4" xfId="0" applyFont="1" applyBorder="1"/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/>
    <xf numFmtId="0" fontId="13" fillId="0" borderId="9" xfId="0" applyFont="1" applyBorder="1" applyAlignment="1">
      <alignment horizontal="center"/>
    </xf>
    <xf numFmtId="0" fontId="14" fillId="0" borderId="10" xfId="0" applyFont="1" applyBorder="1"/>
    <xf numFmtId="0" fontId="13" fillId="0" borderId="15" xfId="0" applyFont="1" applyBorder="1"/>
    <xf numFmtId="43" fontId="13" fillId="0" borderId="1" xfId="1" applyFont="1" applyBorder="1"/>
    <xf numFmtId="0" fontId="15" fillId="0" borderId="8" xfId="0" applyFont="1" applyBorder="1" applyAlignment="1">
      <alignment horizontal="right"/>
    </xf>
    <xf numFmtId="43" fontId="15" fillId="0" borderId="8" xfId="1" applyFont="1" applyBorder="1"/>
    <xf numFmtId="43" fontId="15" fillId="0" borderId="4" xfId="1" applyFont="1" applyBorder="1" applyAlignment="1">
      <alignment horizontal="right"/>
    </xf>
    <xf numFmtId="0" fontId="16" fillId="0" borderId="10" xfId="0" applyFont="1" applyBorder="1"/>
    <xf numFmtId="43" fontId="13" fillId="0" borderId="15" xfId="1" applyFont="1" applyBorder="1"/>
    <xf numFmtId="0" fontId="13" fillId="0" borderId="11" xfId="0" applyFont="1" applyBorder="1"/>
    <xf numFmtId="43" fontId="13" fillId="0" borderId="9" xfId="1" applyFont="1" applyBorder="1"/>
    <xf numFmtId="43" fontId="13" fillId="0" borderId="8" xfId="1" applyFont="1" applyBorder="1"/>
    <xf numFmtId="0" fontId="13" fillId="0" borderId="2" xfId="0" applyFont="1" applyBorder="1"/>
    <xf numFmtId="0" fontId="13" fillId="0" borderId="3" xfId="0" applyFont="1" applyBorder="1"/>
    <xf numFmtId="43" fontId="13" fillId="0" borderId="3" xfId="1" applyFont="1" applyBorder="1"/>
    <xf numFmtId="0" fontId="13" fillId="0" borderId="0" xfId="0" applyFont="1" applyBorder="1"/>
    <xf numFmtId="43" fontId="13" fillId="0" borderId="0" xfId="1" applyFont="1" applyBorder="1"/>
    <xf numFmtId="43" fontId="13" fillId="0" borderId="11" xfId="1" applyFont="1" applyBorder="1"/>
    <xf numFmtId="0" fontId="13" fillId="0" borderId="1" xfId="0" applyFont="1" applyBorder="1" applyAlignment="1">
      <alignment horizontal="right"/>
    </xf>
    <xf numFmtId="43" fontId="13" fillId="0" borderId="11" xfId="0" applyNumberFormat="1" applyFont="1" applyBorder="1"/>
    <xf numFmtId="0" fontId="17" fillId="0" borderId="1" xfId="0" applyFont="1" applyBorder="1"/>
    <xf numFmtId="43" fontId="13" fillId="0" borderId="1" xfId="0" applyNumberFormat="1" applyFont="1" applyFill="1" applyBorder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3" fontId="6" fillId="0" borderId="12" xfId="1" applyFont="1" applyBorder="1" applyAlignment="1">
      <alignment horizontal="center"/>
    </xf>
    <xf numFmtId="43" fontId="6" fillId="0" borderId="13" xfId="1" applyFont="1" applyBorder="1" applyAlignment="1">
      <alignment horizontal="center"/>
    </xf>
    <xf numFmtId="43" fontId="7" fillId="0" borderId="10" xfId="1" applyFont="1" applyBorder="1" applyAlignment="1">
      <alignment horizontal="center"/>
    </xf>
    <xf numFmtId="43" fontId="7" fillId="0" borderId="11" xfId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2"/>
  <sheetViews>
    <sheetView topLeftCell="A157" workbookViewId="0">
      <selection activeCell="F171" sqref="F171"/>
    </sheetView>
  </sheetViews>
  <sheetFormatPr defaultRowHeight="15" x14ac:dyDescent="0.25"/>
  <cols>
    <col min="1" max="1" width="15.7109375" customWidth="1"/>
    <col min="2" max="2" width="21.7109375" customWidth="1"/>
    <col min="3" max="3" width="13.140625" customWidth="1"/>
    <col min="4" max="4" width="13.85546875" customWidth="1"/>
    <col min="5" max="5" width="19.5703125" customWidth="1"/>
    <col min="6" max="6" width="17.7109375" customWidth="1"/>
    <col min="7" max="7" width="18.42578125" customWidth="1"/>
  </cols>
  <sheetData>
    <row r="1" spans="1:7" s="3" customFormat="1" ht="23.25" x14ac:dyDescent="0.5">
      <c r="A1" s="143" t="s">
        <v>0</v>
      </c>
      <c r="B1" s="143"/>
      <c r="C1" s="143"/>
      <c r="D1" s="143"/>
      <c r="E1" s="143"/>
      <c r="F1" s="143"/>
      <c r="G1" s="143"/>
    </row>
    <row r="2" spans="1:7" s="3" customFormat="1" ht="23.25" x14ac:dyDescent="0.5">
      <c r="A2" s="143" t="s">
        <v>1</v>
      </c>
      <c r="B2" s="143"/>
      <c r="C2" s="143"/>
      <c r="D2" s="143"/>
      <c r="E2" s="143"/>
      <c r="F2" s="143"/>
      <c r="G2" s="143"/>
    </row>
    <row r="3" spans="1:7" s="3" customFormat="1" ht="23.25" x14ac:dyDescent="0.5">
      <c r="A3" s="143" t="s">
        <v>113</v>
      </c>
      <c r="B3" s="143"/>
      <c r="C3" s="143"/>
      <c r="D3" s="143"/>
      <c r="E3" s="143"/>
      <c r="F3" s="143"/>
      <c r="G3" s="143"/>
    </row>
    <row r="4" spans="1:7" s="3" customFormat="1" ht="23.25" x14ac:dyDescent="0.5"/>
    <row r="5" spans="1:7" s="3" customFormat="1" ht="23.25" x14ac:dyDescent="0.5">
      <c r="A5" s="4"/>
      <c r="B5" s="10"/>
      <c r="C5" s="5"/>
      <c r="D5" s="10"/>
      <c r="E5" s="151" t="s">
        <v>8</v>
      </c>
      <c r="F5" s="152"/>
      <c r="G5" s="6"/>
    </row>
    <row r="6" spans="1:7" s="3" customFormat="1" ht="23.25" x14ac:dyDescent="0.5">
      <c r="A6" s="13" t="s">
        <v>2</v>
      </c>
      <c r="B6" s="15" t="s">
        <v>3</v>
      </c>
      <c r="C6" s="12" t="s">
        <v>4</v>
      </c>
      <c r="D6" s="15" t="s">
        <v>5</v>
      </c>
      <c r="E6" s="12" t="s">
        <v>6</v>
      </c>
      <c r="F6" s="17" t="s">
        <v>7</v>
      </c>
      <c r="G6" s="14" t="s">
        <v>9</v>
      </c>
    </row>
    <row r="7" spans="1:7" s="3" customFormat="1" ht="23.25" x14ac:dyDescent="0.5">
      <c r="A7" s="7"/>
      <c r="B7" s="16"/>
      <c r="C7" s="8"/>
      <c r="D7" s="16"/>
      <c r="E7" s="8"/>
      <c r="F7" s="16"/>
      <c r="G7" s="9"/>
    </row>
    <row r="8" spans="1:7" s="3" customFormat="1" ht="23.25" x14ac:dyDescent="0.5">
      <c r="A8" s="4" t="s">
        <v>10</v>
      </c>
      <c r="B8" s="10" t="s">
        <v>11</v>
      </c>
      <c r="C8" s="5" t="s">
        <v>21</v>
      </c>
      <c r="D8" s="25">
        <v>2657520</v>
      </c>
      <c r="E8" s="19">
        <v>1328760</v>
      </c>
      <c r="F8" s="25">
        <v>0</v>
      </c>
      <c r="G8" s="20">
        <f>SUM(E8,F8)</f>
        <v>1328760</v>
      </c>
    </row>
    <row r="9" spans="1:7" s="3" customFormat="1" ht="23.25" x14ac:dyDescent="0.5">
      <c r="A9" s="21"/>
      <c r="B9" s="24" t="s">
        <v>12</v>
      </c>
      <c r="C9" s="11" t="s">
        <v>21</v>
      </c>
      <c r="D9" s="26">
        <v>6546000</v>
      </c>
      <c r="E9" s="22">
        <v>3025642</v>
      </c>
      <c r="F9" s="26">
        <v>0</v>
      </c>
      <c r="G9" s="23">
        <f t="shared" ref="G9:G15" si="0">SUM(E9,F9)</f>
        <v>3025642</v>
      </c>
    </row>
    <row r="10" spans="1:7" s="3" customFormat="1" ht="23.25" x14ac:dyDescent="0.5">
      <c r="A10" s="21" t="s">
        <v>22</v>
      </c>
      <c r="B10" s="24" t="s">
        <v>13</v>
      </c>
      <c r="C10" s="11" t="s">
        <v>21</v>
      </c>
      <c r="D10" s="26">
        <v>998800</v>
      </c>
      <c r="E10" s="22">
        <v>108200</v>
      </c>
      <c r="F10" s="26">
        <v>22600</v>
      </c>
      <c r="G10" s="23">
        <f t="shared" si="0"/>
        <v>130800</v>
      </c>
    </row>
    <row r="11" spans="1:7" s="3" customFormat="1" ht="23.25" x14ac:dyDescent="0.5">
      <c r="A11" s="21"/>
      <c r="B11" s="24" t="s">
        <v>14</v>
      </c>
      <c r="C11" s="11" t="s">
        <v>21</v>
      </c>
      <c r="D11" s="26">
        <v>1037620</v>
      </c>
      <c r="E11" s="22">
        <v>190432.62</v>
      </c>
      <c r="F11" s="26">
        <v>32344</v>
      </c>
      <c r="G11" s="23">
        <f t="shared" si="0"/>
        <v>222776.62</v>
      </c>
    </row>
    <row r="12" spans="1:7" s="3" customFormat="1" ht="23.25" x14ac:dyDescent="0.5">
      <c r="A12" s="21"/>
      <c r="B12" s="24" t="s">
        <v>15</v>
      </c>
      <c r="C12" s="11" t="s">
        <v>21</v>
      </c>
      <c r="D12" s="26">
        <v>481000</v>
      </c>
      <c r="E12" s="22">
        <v>137165.20000000001</v>
      </c>
      <c r="F12" s="26">
        <v>24509</v>
      </c>
      <c r="G12" s="23">
        <f t="shared" si="0"/>
        <v>161674.20000000001</v>
      </c>
    </row>
    <row r="13" spans="1:7" s="3" customFormat="1" ht="23.25" x14ac:dyDescent="0.5">
      <c r="A13" s="21"/>
      <c r="B13" s="24" t="s">
        <v>16</v>
      </c>
      <c r="C13" s="11" t="s">
        <v>21</v>
      </c>
      <c r="D13" s="26">
        <v>297000</v>
      </c>
      <c r="E13" s="22">
        <v>127199.63</v>
      </c>
      <c r="F13" s="26">
        <v>0</v>
      </c>
      <c r="G13" s="23">
        <f t="shared" si="0"/>
        <v>127199.63</v>
      </c>
    </row>
    <row r="14" spans="1:7" s="3" customFormat="1" ht="23.25" x14ac:dyDescent="0.5">
      <c r="A14" s="21" t="s">
        <v>23</v>
      </c>
      <c r="B14" s="24" t="s">
        <v>17</v>
      </c>
      <c r="C14" s="11" t="s">
        <v>21</v>
      </c>
      <c r="D14" s="26">
        <v>150600</v>
      </c>
      <c r="E14" s="22">
        <v>72190</v>
      </c>
      <c r="F14" s="26">
        <v>48300</v>
      </c>
      <c r="G14" s="23">
        <f t="shared" si="0"/>
        <v>120490</v>
      </c>
    </row>
    <row r="15" spans="1:7" s="3" customFormat="1" ht="23.25" x14ac:dyDescent="0.5">
      <c r="A15" s="21" t="s">
        <v>24</v>
      </c>
      <c r="B15" s="24" t="s">
        <v>19</v>
      </c>
      <c r="C15" s="11" t="s">
        <v>21</v>
      </c>
      <c r="D15" s="26">
        <v>15000</v>
      </c>
      <c r="E15" s="22">
        <v>0</v>
      </c>
      <c r="F15" s="26">
        <v>0</v>
      </c>
      <c r="G15" s="23">
        <f t="shared" si="0"/>
        <v>0</v>
      </c>
    </row>
    <row r="16" spans="1:7" s="18" customFormat="1" ht="23.25" x14ac:dyDescent="0.5">
      <c r="A16" s="30"/>
      <c r="B16" s="31" t="s">
        <v>9</v>
      </c>
      <c r="C16" s="32"/>
      <c r="D16" s="27">
        <f>SUM(D8:D15)</f>
        <v>12183540</v>
      </c>
      <c r="E16" s="28">
        <f>SUM(E8:E15)</f>
        <v>4989589.45</v>
      </c>
      <c r="F16" s="27">
        <f>SUM(F8:F15)</f>
        <v>127753</v>
      </c>
      <c r="G16" s="29">
        <f>SUM(G8:G15)</f>
        <v>5117342.45</v>
      </c>
    </row>
    <row r="17" spans="1:7" s="3" customFormat="1" ht="23.25" x14ac:dyDescent="0.5"/>
    <row r="18" spans="1:7" s="3" customFormat="1" ht="23.25" x14ac:dyDescent="0.5">
      <c r="A18" s="3" t="s">
        <v>26</v>
      </c>
    </row>
    <row r="19" spans="1:7" s="3" customFormat="1" ht="23.25" x14ac:dyDescent="0.5">
      <c r="A19" s="3" t="s">
        <v>27</v>
      </c>
    </row>
    <row r="20" spans="1:7" ht="23.25" x14ac:dyDescent="0.5">
      <c r="A20" s="3" t="s">
        <v>58</v>
      </c>
      <c r="B20" s="3"/>
      <c r="C20" s="3"/>
      <c r="D20" s="3"/>
      <c r="E20" s="3"/>
      <c r="F20" s="3"/>
      <c r="G20" s="3"/>
    </row>
    <row r="21" spans="1:7" s="3" customFormat="1" ht="23.25" x14ac:dyDescent="0.5"/>
    <row r="22" spans="1:7" s="3" customFormat="1" ht="23.25" x14ac:dyDescent="0.5"/>
    <row r="23" spans="1:7" s="3" customFormat="1" ht="23.25" x14ac:dyDescent="0.5">
      <c r="A23" s="143" t="s">
        <v>0</v>
      </c>
      <c r="B23" s="143"/>
      <c r="C23" s="143"/>
      <c r="D23" s="143"/>
      <c r="E23" s="143"/>
      <c r="F23" s="143"/>
      <c r="G23" s="143"/>
    </row>
    <row r="24" spans="1:7" s="3" customFormat="1" ht="23.25" x14ac:dyDescent="0.5">
      <c r="A24" s="143" t="s">
        <v>28</v>
      </c>
      <c r="B24" s="143"/>
      <c r="C24" s="143"/>
      <c r="D24" s="143"/>
      <c r="E24" s="143"/>
      <c r="F24" s="143"/>
      <c r="G24" s="143"/>
    </row>
    <row r="25" spans="1:7" s="3" customFormat="1" ht="23.25" x14ac:dyDescent="0.5">
      <c r="A25" s="143" t="s">
        <v>113</v>
      </c>
      <c r="B25" s="143"/>
      <c r="C25" s="143"/>
      <c r="D25" s="143"/>
      <c r="E25" s="143"/>
      <c r="F25" s="143"/>
      <c r="G25" s="143"/>
    </row>
    <row r="26" spans="1:7" s="3" customFormat="1" ht="23.25" x14ac:dyDescent="0.5"/>
    <row r="27" spans="1:7" s="3" customFormat="1" ht="23.25" x14ac:dyDescent="0.5">
      <c r="A27" s="4"/>
      <c r="B27" s="10"/>
      <c r="C27" s="5"/>
      <c r="D27" s="10"/>
      <c r="E27" s="151" t="s">
        <v>45</v>
      </c>
      <c r="F27" s="152"/>
      <c r="G27" s="6"/>
    </row>
    <row r="28" spans="1:7" s="3" customFormat="1" ht="23.25" x14ac:dyDescent="0.5">
      <c r="A28" s="13" t="s">
        <v>2</v>
      </c>
      <c r="B28" s="15" t="s">
        <v>3</v>
      </c>
      <c r="C28" s="12" t="s">
        <v>4</v>
      </c>
      <c r="D28" s="15" t="s">
        <v>5</v>
      </c>
      <c r="E28" s="33" t="s">
        <v>35</v>
      </c>
      <c r="F28" s="36" t="s">
        <v>37</v>
      </c>
      <c r="G28" s="14" t="s">
        <v>9</v>
      </c>
    </row>
    <row r="29" spans="1:7" s="3" customFormat="1" ht="23.25" x14ac:dyDescent="0.5">
      <c r="A29" s="7"/>
      <c r="B29" s="16"/>
      <c r="C29" s="8"/>
      <c r="D29" s="16"/>
      <c r="E29" s="34" t="s">
        <v>36</v>
      </c>
      <c r="F29" s="37" t="s">
        <v>38</v>
      </c>
      <c r="G29" s="9"/>
    </row>
    <row r="30" spans="1:7" s="3" customFormat="1" ht="23.25" x14ac:dyDescent="0.5">
      <c r="A30" s="4" t="s">
        <v>22</v>
      </c>
      <c r="B30" s="10" t="s">
        <v>14</v>
      </c>
      <c r="C30" s="5" t="s">
        <v>21</v>
      </c>
      <c r="D30" s="25">
        <v>107000</v>
      </c>
      <c r="E30" s="19">
        <v>0</v>
      </c>
      <c r="F30" s="25">
        <v>13732</v>
      </c>
      <c r="G30" s="20">
        <f>SUM(E30,F30)</f>
        <v>13732</v>
      </c>
    </row>
    <row r="31" spans="1:7" s="3" customFormat="1" ht="23.25" x14ac:dyDescent="0.5">
      <c r="A31" s="21"/>
      <c r="B31" s="24" t="s">
        <v>15</v>
      </c>
      <c r="C31" s="11" t="s">
        <v>21</v>
      </c>
      <c r="D31" s="26">
        <v>102000</v>
      </c>
      <c r="E31" s="22">
        <v>47200</v>
      </c>
      <c r="F31" s="26">
        <v>0</v>
      </c>
      <c r="G31" s="23">
        <f>SUM(E31,F31)</f>
        <v>47200</v>
      </c>
    </row>
    <row r="32" spans="1:7" s="3" customFormat="1" ht="23.25" x14ac:dyDescent="0.5">
      <c r="A32" s="21" t="s">
        <v>23</v>
      </c>
      <c r="B32" s="24" t="s">
        <v>17</v>
      </c>
      <c r="C32" s="11" t="s">
        <v>21</v>
      </c>
      <c r="D32" s="26">
        <v>56000</v>
      </c>
      <c r="E32" s="22">
        <v>0</v>
      </c>
      <c r="F32" s="26">
        <v>0</v>
      </c>
      <c r="G32" s="23">
        <f>SUM(E32,F32)</f>
        <v>0</v>
      </c>
    </row>
    <row r="33" spans="1:7" s="1" customFormat="1" ht="23.25" x14ac:dyDescent="0.5">
      <c r="A33" s="21" t="s">
        <v>25</v>
      </c>
      <c r="B33" s="24" t="s">
        <v>20</v>
      </c>
      <c r="C33" s="11" t="s">
        <v>21</v>
      </c>
      <c r="D33" s="26">
        <v>5000</v>
      </c>
      <c r="E33" s="22">
        <v>0</v>
      </c>
      <c r="F33" s="26">
        <v>5000</v>
      </c>
      <c r="G33" s="23">
        <f>SUM(E33,F33)</f>
        <v>5000</v>
      </c>
    </row>
    <row r="34" spans="1:7" ht="23.25" x14ac:dyDescent="0.5">
      <c r="A34" s="21"/>
      <c r="B34" s="24"/>
      <c r="C34" s="11"/>
      <c r="D34" s="26"/>
      <c r="E34" s="22"/>
      <c r="F34" s="26"/>
      <c r="G34" s="23"/>
    </row>
    <row r="35" spans="1:7" ht="23.25" x14ac:dyDescent="0.5">
      <c r="A35" s="21"/>
      <c r="B35" s="24"/>
      <c r="C35" s="11"/>
      <c r="D35" s="26"/>
      <c r="E35" s="22"/>
      <c r="F35" s="26"/>
      <c r="G35" s="23"/>
    </row>
    <row r="36" spans="1:7" ht="23.25" x14ac:dyDescent="0.5">
      <c r="A36" s="21"/>
      <c r="B36" s="24"/>
      <c r="C36" s="11"/>
      <c r="D36" s="26"/>
      <c r="E36" s="22"/>
      <c r="F36" s="26"/>
      <c r="G36" s="23"/>
    </row>
    <row r="37" spans="1:7" ht="23.25" x14ac:dyDescent="0.5">
      <c r="A37" s="21"/>
      <c r="B37" s="24"/>
      <c r="C37" s="11"/>
      <c r="D37" s="26"/>
      <c r="E37" s="22"/>
      <c r="F37" s="26"/>
      <c r="G37" s="23"/>
    </row>
    <row r="38" spans="1:7" ht="23.25" x14ac:dyDescent="0.5">
      <c r="A38" s="30"/>
      <c r="B38" s="31" t="s">
        <v>9</v>
      </c>
      <c r="C38" s="32"/>
      <c r="D38" s="29">
        <f>SUM(D30:D37)</f>
        <v>270000</v>
      </c>
      <c r="E38" s="28">
        <f>SUM(E30:E37)</f>
        <v>47200</v>
      </c>
      <c r="F38" s="27">
        <f>SUM(F30:F37)</f>
        <v>18732</v>
      </c>
      <c r="G38" s="29">
        <f>SUM(G30:G37)</f>
        <v>65932</v>
      </c>
    </row>
    <row r="39" spans="1:7" ht="23.25" x14ac:dyDescent="0.5">
      <c r="A39" s="3"/>
      <c r="B39" s="3"/>
      <c r="C39" s="3"/>
      <c r="D39" s="3"/>
      <c r="E39" s="3"/>
      <c r="F39" s="3"/>
      <c r="G39" s="3"/>
    </row>
    <row r="40" spans="1:7" ht="23.25" x14ac:dyDescent="0.5">
      <c r="A40" s="3" t="s">
        <v>26</v>
      </c>
      <c r="B40" s="3"/>
      <c r="C40" s="3"/>
      <c r="D40" s="3"/>
      <c r="E40" s="3"/>
      <c r="F40" s="3"/>
      <c r="G40" s="3"/>
    </row>
    <row r="41" spans="1:7" ht="23.25" x14ac:dyDescent="0.5">
      <c r="A41" s="3" t="s">
        <v>27</v>
      </c>
      <c r="B41" s="3"/>
      <c r="C41" s="3"/>
      <c r="D41" s="3"/>
      <c r="E41" s="3"/>
      <c r="F41" s="3"/>
      <c r="G41" s="3"/>
    </row>
    <row r="42" spans="1:7" ht="23.25" x14ac:dyDescent="0.5">
      <c r="A42" s="3" t="s">
        <v>58</v>
      </c>
      <c r="B42" s="3"/>
      <c r="C42" s="3"/>
      <c r="D42" s="3"/>
      <c r="E42" s="3"/>
      <c r="F42" s="3"/>
      <c r="G42" s="3"/>
    </row>
    <row r="43" spans="1:7" ht="23.25" x14ac:dyDescent="0.5">
      <c r="A43" s="3"/>
      <c r="B43" s="3"/>
      <c r="C43" s="3"/>
      <c r="D43" s="3"/>
      <c r="E43" s="3"/>
      <c r="F43" s="3"/>
      <c r="G43" s="3"/>
    </row>
    <row r="44" spans="1:7" ht="23.25" x14ac:dyDescent="0.5">
      <c r="A44" s="3"/>
      <c r="B44" s="3"/>
      <c r="C44" s="3"/>
      <c r="D44" s="3"/>
      <c r="E44" s="3"/>
      <c r="F44" s="3"/>
      <c r="G44" s="3"/>
    </row>
    <row r="45" spans="1:7" ht="23.25" x14ac:dyDescent="0.5">
      <c r="A45" s="143" t="s">
        <v>0</v>
      </c>
      <c r="B45" s="143"/>
      <c r="C45" s="143"/>
      <c r="D45" s="143"/>
      <c r="E45" s="143"/>
      <c r="F45" s="143"/>
      <c r="G45" s="143"/>
    </row>
    <row r="46" spans="1:7" ht="23.25" x14ac:dyDescent="0.5">
      <c r="A46" s="143" t="s">
        <v>29</v>
      </c>
      <c r="B46" s="143"/>
      <c r="C46" s="143"/>
      <c r="D46" s="143"/>
      <c r="E46" s="143"/>
      <c r="F46" s="143"/>
      <c r="G46" s="143"/>
    </row>
    <row r="47" spans="1:7" ht="23.25" x14ac:dyDescent="0.5">
      <c r="A47" s="143" t="s">
        <v>113</v>
      </c>
      <c r="B47" s="143"/>
      <c r="C47" s="143"/>
      <c r="D47" s="143"/>
      <c r="E47" s="143"/>
      <c r="F47" s="143"/>
      <c r="G47" s="143"/>
    </row>
    <row r="48" spans="1:7" ht="23.25" x14ac:dyDescent="0.5">
      <c r="A48" s="3"/>
      <c r="B48" s="3"/>
      <c r="C48" s="3"/>
      <c r="D48" s="3"/>
      <c r="E48" s="3"/>
      <c r="F48" s="3"/>
      <c r="G48" s="3"/>
    </row>
    <row r="49" spans="1:7" ht="23.25" x14ac:dyDescent="0.5">
      <c r="A49" s="4"/>
      <c r="B49" s="10"/>
      <c r="C49" s="5"/>
      <c r="D49" s="10"/>
      <c r="E49" s="149" t="s">
        <v>46</v>
      </c>
      <c r="F49" s="150"/>
      <c r="G49" s="6"/>
    </row>
    <row r="50" spans="1:7" ht="23.25" x14ac:dyDescent="0.5">
      <c r="A50" s="13" t="s">
        <v>2</v>
      </c>
      <c r="B50" s="15" t="s">
        <v>3</v>
      </c>
      <c r="C50" s="12" t="s">
        <v>4</v>
      </c>
      <c r="D50" s="15" t="s">
        <v>5</v>
      </c>
      <c r="E50" s="40" t="s">
        <v>39</v>
      </c>
      <c r="F50" s="36" t="s">
        <v>41</v>
      </c>
      <c r="G50" s="14" t="s">
        <v>9</v>
      </c>
    </row>
    <row r="51" spans="1:7" ht="23.25" x14ac:dyDescent="0.5">
      <c r="A51" s="7"/>
      <c r="B51" s="16"/>
      <c r="C51" s="8"/>
      <c r="D51" s="16"/>
      <c r="E51" s="41" t="s">
        <v>40</v>
      </c>
      <c r="F51" s="42" t="s">
        <v>42</v>
      </c>
      <c r="G51" s="9"/>
    </row>
    <row r="52" spans="1:7" ht="23.25" x14ac:dyDescent="0.5">
      <c r="A52" s="4" t="s">
        <v>10</v>
      </c>
      <c r="B52" s="10" t="s">
        <v>30</v>
      </c>
      <c r="C52" s="5" t="s">
        <v>21</v>
      </c>
      <c r="D52" s="25">
        <v>1890600</v>
      </c>
      <c r="E52" s="19">
        <v>916900</v>
      </c>
      <c r="F52" s="25">
        <v>0</v>
      </c>
      <c r="G52" s="20">
        <f t="shared" ref="G52:G57" si="1">SUM(E52,F52)</f>
        <v>916900</v>
      </c>
    </row>
    <row r="53" spans="1:7" ht="23.25" x14ac:dyDescent="0.5">
      <c r="A53" s="21" t="s">
        <v>22</v>
      </c>
      <c r="B53" s="24" t="s">
        <v>13</v>
      </c>
      <c r="C53" s="11" t="s">
        <v>21</v>
      </c>
      <c r="D53" s="26">
        <v>242400</v>
      </c>
      <c r="E53" s="22">
        <v>48500</v>
      </c>
      <c r="F53" s="26">
        <v>0</v>
      </c>
      <c r="G53" s="23">
        <f t="shared" si="1"/>
        <v>48500</v>
      </c>
    </row>
    <row r="54" spans="1:7" ht="23.25" x14ac:dyDescent="0.5">
      <c r="A54" s="21"/>
      <c r="B54" s="24" t="s">
        <v>14</v>
      </c>
      <c r="C54" s="11" t="s">
        <v>21</v>
      </c>
      <c r="D54" s="26">
        <v>872460</v>
      </c>
      <c r="E54" s="22">
        <v>80647</v>
      </c>
      <c r="F54" s="26">
        <v>437040</v>
      </c>
      <c r="G54" s="23">
        <f t="shared" si="1"/>
        <v>517687</v>
      </c>
    </row>
    <row r="55" spans="1:7" ht="23.25" x14ac:dyDescent="0.5">
      <c r="A55" s="21"/>
      <c r="B55" s="24" t="s">
        <v>15</v>
      </c>
      <c r="C55" s="11" t="s">
        <v>21</v>
      </c>
      <c r="D55" s="26">
        <v>1180240</v>
      </c>
      <c r="E55" s="22">
        <v>17050</v>
      </c>
      <c r="F55" s="26">
        <v>324625.15999999997</v>
      </c>
      <c r="G55" s="23">
        <f t="shared" si="1"/>
        <v>341675.16</v>
      </c>
    </row>
    <row r="56" spans="1:7" ht="23.25" x14ac:dyDescent="0.5">
      <c r="A56" s="21" t="s">
        <v>23</v>
      </c>
      <c r="B56" s="24" t="s">
        <v>17</v>
      </c>
      <c r="C56" s="11" t="s">
        <v>21</v>
      </c>
      <c r="D56" s="26">
        <v>54600</v>
      </c>
      <c r="E56" s="22">
        <v>53300</v>
      </c>
      <c r="F56" s="26">
        <v>0</v>
      </c>
      <c r="G56" s="23">
        <f t="shared" si="1"/>
        <v>53300</v>
      </c>
    </row>
    <row r="57" spans="1:7" ht="23.25" x14ac:dyDescent="0.5">
      <c r="A57" s="21"/>
      <c r="B57" s="24"/>
      <c r="C57" s="106" t="s">
        <v>114</v>
      </c>
      <c r="D57" s="26">
        <v>0</v>
      </c>
      <c r="E57" s="22">
        <v>23900</v>
      </c>
      <c r="F57" s="26">
        <v>0</v>
      </c>
      <c r="G57" s="23">
        <f t="shared" si="1"/>
        <v>23900</v>
      </c>
    </row>
    <row r="58" spans="1:7" ht="23.25" x14ac:dyDescent="0.5">
      <c r="A58" s="21"/>
      <c r="B58" s="24"/>
      <c r="C58" s="106" t="s">
        <v>115</v>
      </c>
      <c r="D58" s="26"/>
      <c r="E58" s="22"/>
      <c r="F58" s="26"/>
      <c r="G58" s="23"/>
    </row>
    <row r="59" spans="1:7" ht="23.25" x14ac:dyDescent="0.5">
      <c r="A59" s="21" t="s">
        <v>25</v>
      </c>
      <c r="B59" s="24" t="s">
        <v>20</v>
      </c>
      <c r="C59" s="11" t="s">
        <v>21</v>
      </c>
      <c r="D59" s="26">
        <v>1960000</v>
      </c>
      <c r="E59" s="22">
        <v>0</v>
      </c>
      <c r="F59" s="26">
        <v>1017760</v>
      </c>
      <c r="G59" s="23">
        <f>SUM(E59,F59)</f>
        <v>1017760</v>
      </c>
    </row>
    <row r="60" spans="1:7" ht="23.25" x14ac:dyDescent="0.5">
      <c r="A60" s="30"/>
      <c r="B60" s="31" t="s">
        <v>9</v>
      </c>
      <c r="C60" s="32"/>
      <c r="D60" s="29">
        <f>SUM(D52:D59)</f>
        <v>6200300</v>
      </c>
      <c r="E60" s="28">
        <f>SUM(E52:E59)</f>
        <v>1140297</v>
      </c>
      <c r="F60" s="27">
        <f>SUM(F52:F59)</f>
        <v>1779425.16</v>
      </c>
      <c r="G60" s="29">
        <f>SUM(G52:G59)</f>
        <v>2919722.16</v>
      </c>
    </row>
    <row r="61" spans="1:7" ht="23.25" x14ac:dyDescent="0.5">
      <c r="A61" s="3"/>
      <c r="B61" s="3"/>
      <c r="C61" s="3"/>
      <c r="D61" s="3"/>
      <c r="E61" s="3"/>
      <c r="F61" s="3"/>
      <c r="G61" s="3"/>
    </row>
    <row r="62" spans="1:7" ht="23.25" x14ac:dyDescent="0.5">
      <c r="A62" s="3" t="s">
        <v>26</v>
      </c>
      <c r="B62" s="3"/>
      <c r="C62" s="3"/>
      <c r="D62" s="3"/>
      <c r="E62" s="3"/>
      <c r="F62" s="3"/>
      <c r="G62" s="3"/>
    </row>
    <row r="63" spans="1:7" ht="23.25" x14ac:dyDescent="0.5">
      <c r="A63" s="3" t="s">
        <v>27</v>
      </c>
      <c r="B63" s="3"/>
      <c r="C63" s="3"/>
      <c r="D63" s="3"/>
      <c r="E63" s="3"/>
      <c r="F63" s="3"/>
      <c r="G63" s="3"/>
    </row>
    <row r="64" spans="1:7" ht="23.25" x14ac:dyDescent="0.5">
      <c r="A64" s="3" t="s">
        <v>58</v>
      </c>
      <c r="B64" s="3"/>
      <c r="C64" s="3"/>
      <c r="D64" s="3"/>
      <c r="E64" s="3"/>
      <c r="F64" s="3"/>
      <c r="G64" s="3"/>
    </row>
    <row r="65" spans="1:7" ht="23.25" x14ac:dyDescent="0.5">
      <c r="A65" s="3"/>
      <c r="B65" s="3"/>
      <c r="C65" s="3"/>
      <c r="D65" s="3"/>
      <c r="E65" s="3"/>
      <c r="F65" s="3"/>
      <c r="G65" s="3"/>
    </row>
    <row r="66" spans="1:7" ht="23.25" x14ac:dyDescent="0.5">
      <c r="A66" s="3"/>
      <c r="B66" s="3"/>
      <c r="C66" s="3"/>
      <c r="D66" s="3"/>
      <c r="E66" s="3"/>
      <c r="F66" s="3"/>
      <c r="G66" s="3"/>
    </row>
    <row r="67" spans="1:7" ht="23.25" x14ac:dyDescent="0.5">
      <c r="A67" s="143" t="s">
        <v>0</v>
      </c>
      <c r="B67" s="143"/>
      <c r="C67" s="143"/>
      <c r="D67" s="143"/>
      <c r="E67" s="143"/>
      <c r="F67" s="143"/>
      <c r="G67" s="143"/>
    </row>
    <row r="68" spans="1:7" ht="23.25" x14ac:dyDescent="0.5">
      <c r="A68" s="143" t="s">
        <v>31</v>
      </c>
      <c r="B68" s="143"/>
      <c r="C68" s="143"/>
      <c r="D68" s="143"/>
      <c r="E68" s="143"/>
      <c r="F68" s="143"/>
      <c r="G68" s="143"/>
    </row>
    <row r="69" spans="1:7" ht="23.25" x14ac:dyDescent="0.5">
      <c r="A69" s="143" t="s">
        <v>112</v>
      </c>
      <c r="B69" s="143"/>
      <c r="C69" s="143"/>
      <c r="D69" s="143"/>
      <c r="E69" s="143"/>
      <c r="F69" s="143"/>
      <c r="G69" s="143"/>
    </row>
    <row r="70" spans="1:7" ht="23.25" x14ac:dyDescent="0.5">
      <c r="A70" s="3"/>
      <c r="B70" s="3"/>
      <c r="C70" s="3"/>
      <c r="D70" s="3"/>
      <c r="E70" s="3"/>
      <c r="F70" s="3"/>
      <c r="G70" s="3"/>
    </row>
    <row r="71" spans="1:7" ht="23.25" x14ac:dyDescent="0.5">
      <c r="A71" s="4"/>
      <c r="B71" s="10"/>
      <c r="C71" s="5"/>
      <c r="D71" s="10"/>
      <c r="E71" s="151" t="s">
        <v>47</v>
      </c>
      <c r="F71" s="152"/>
      <c r="G71" s="6"/>
    </row>
    <row r="72" spans="1:7" ht="23.25" x14ac:dyDescent="0.5">
      <c r="A72" s="13" t="s">
        <v>2</v>
      </c>
      <c r="B72" s="15" t="s">
        <v>3</v>
      </c>
      <c r="C72" s="12" t="s">
        <v>4</v>
      </c>
      <c r="D72" s="15" t="s">
        <v>5</v>
      </c>
      <c r="E72" s="38" t="s">
        <v>35</v>
      </c>
      <c r="F72" s="36" t="s">
        <v>44</v>
      </c>
      <c r="G72" s="14" t="s">
        <v>9</v>
      </c>
    </row>
    <row r="73" spans="1:7" ht="23.25" x14ac:dyDescent="0.5">
      <c r="A73" s="7"/>
      <c r="B73" s="16"/>
      <c r="C73" s="8"/>
      <c r="D73" s="16"/>
      <c r="E73" s="41" t="s">
        <v>43</v>
      </c>
      <c r="F73" s="37"/>
      <c r="G73" s="9"/>
    </row>
    <row r="74" spans="1:7" ht="23.25" x14ac:dyDescent="0.5">
      <c r="A74" s="4" t="s">
        <v>10</v>
      </c>
      <c r="B74" s="10" t="s">
        <v>11</v>
      </c>
      <c r="C74" s="5" t="s">
        <v>21</v>
      </c>
      <c r="D74" s="25">
        <v>1020000</v>
      </c>
      <c r="E74" s="19">
        <v>495840</v>
      </c>
      <c r="F74" s="25">
        <v>0</v>
      </c>
      <c r="G74" s="20">
        <f t="shared" ref="G74:G79" si="2">SUM(E74,F74)</f>
        <v>495840</v>
      </c>
    </row>
    <row r="75" spans="1:7" ht="23.25" x14ac:dyDescent="0.5">
      <c r="A75" s="21" t="s">
        <v>22</v>
      </c>
      <c r="B75" s="24" t="s">
        <v>13</v>
      </c>
      <c r="C75" s="11" t="s">
        <v>21</v>
      </c>
      <c r="D75" s="26">
        <v>134000</v>
      </c>
      <c r="E75" s="22">
        <v>4500</v>
      </c>
      <c r="F75" s="26">
        <v>0</v>
      </c>
      <c r="G75" s="23">
        <f t="shared" si="2"/>
        <v>4500</v>
      </c>
    </row>
    <row r="76" spans="1:7" ht="23.25" x14ac:dyDescent="0.5">
      <c r="A76" s="21" t="s">
        <v>22</v>
      </c>
      <c r="B76" s="24" t="s">
        <v>14</v>
      </c>
      <c r="C76" s="11" t="s">
        <v>21</v>
      </c>
      <c r="D76" s="26">
        <v>756000</v>
      </c>
      <c r="E76" s="22">
        <v>418840</v>
      </c>
      <c r="F76" s="26">
        <v>0</v>
      </c>
      <c r="G76" s="23">
        <f t="shared" si="2"/>
        <v>418840</v>
      </c>
    </row>
    <row r="77" spans="1:7" ht="23.25" x14ac:dyDescent="0.5">
      <c r="A77" s="21"/>
      <c r="B77" s="24" t="s">
        <v>15</v>
      </c>
      <c r="C77" s="11" t="s">
        <v>21</v>
      </c>
      <c r="D77" s="26">
        <v>250000</v>
      </c>
      <c r="E77" s="22">
        <v>28316.880000000001</v>
      </c>
      <c r="F77" s="26">
        <v>0</v>
      </c>
      <c r="G77" s="23">
        <f t="shared" si="2"/>
        <v>28316.880000000001</v>
      </c>
    </row>
    <row r="78" spans="1:7" ht="23.25" x14ac:dyDescent="0.5">
      <c r="A78" s="21" t="s">
        <v>23</v>
      </c>
      <c r="B78" s="24" t="s">
        <v>32</v>
      </c>
      <c r="C78" s="11" t="s">
        <v>21</v>
      </c>
      <c r="D78" s="26">
        <v>143000</v>
      </c>
      <c r="E78" s="22">
        <v>9890</v>
      </c>
      <c r="F78" s="26">
        <v>0</v>
      </c>
      <c r="G78" s="23">
        <f t="shared" si="2"/>
        <v>9890</v>
      </c>
    </row>
    <row r="79" spans="1:7" ht="23.25" x14ac:dyDescent="0.5">
      <c r="A79" s="21"/>
      <c r="B79" s="24" t="s">
        <v>18</v>
      </c>
      <c r="C79" s="11" t="s">
        <v>21</v>
      </c>
      <c r="D79" s="26">
        <v>90000</v>
      </c>
      <c r="E79" s="22">
        <v>0</v>
      </c>
      <c r="F79" s="26">
        <v>0</v>
      </c>
      <c r="G79" s="23">
        <f t="shared" si="2"/>
        <v>0</v>
      </c>
    </row>
    <row r="80" spans="1:7" ht="23.25" x14ac:dyDescent="0.5">
      <c r="A80" s="21"/>
      <c r="B80" s="24"/>
      <c r="C80" s="11"/>
      <c r="D80" s="26"/>
      <c r="E80" s="22"/>
      <c r="F80" s="26"/>
      <c r="G80" s="23"/>
    </row>
    <row r="81" spans="1:7" ht="23.25" x14ac:dyDescent="0.5">
      <c r="A81" s="21"/>
      <c r="B81" s="24"/>
      <c r="C81" s="11"/>
      <c r="D81" s="26"/>
      <c r="E81" s="22"/>
      <c r="F81" s="26"/>
      <c r="G81" s="23"/>
    </row>
    <row r="82" spans="1:7" ht="23.25" x14ac:dyDescent="0.5">
      <c r="A82" s="30"/>
      <c r="B82" s="31" t="s">
        <v>9</v>
      </c>
      <c r="C82" s="32"/>
      <c r="D82" s="29">
        <f>SUM(D74:D81)</f>
        <v>2393000</v>
      </c>
      <c r="E82" s="28">
        <f>SUM(E74:E81)</f>
        <v>957386.88</v>
      </c>
      <c r="F82" s="27">
        <f>SUM(F74:F81)</f>
        <v>0</v>
      </c>
      <c r="G82" s="29">
        <f>SUM(G74:G81)</f>
        <v>957386.88</v>
      </c>
    </row>
    <row r="83" spans="1:7" ht="23.25" x14ac:dyDescent="0.5">
      <c r="A83" s="3"/>
      <c r="B83" s="3"/>
      <c r="C83" s="3"/>
      <c r="D83" s="3"/>
      <c r="E83" s="3"/>
      <c r="F83" s="3"/>
      <c r="G83" s="3"/>
    </row>
    <row r="84" spans="1:7" ht="23.25" x14ac:dyDescent="0.5">
      <c r="A84" s="3" t="s">
        <v>26</v>
      </c>
      <c r="B84" s="3"/>
      <c r="C84" s="3"/>
      <c r="D84" s="3"/>
      <c r="E84" s="3"/>
      <c r="F84" s="3"/>
      <c r="G84" s="3"/>
    </row>
    <row r="85" spans="1:7" ht="23.25" x14ac:dyDescent="0.5">
      <c r="A85" s="3" t="s">
        <v>27</v>
      </c>
      <c r="B85" s="3"/>
      <c r="C85" s="3"/>
      <c r="D85" s="3"/>
      <c r="E85" s="3"/>
      <c r="F85" s="3"/>
      <c r="G85" s="3"/>
    </row>
    <row r="86" spans="1:7" ht="23.25" x14ac:dyDescent="0.5">
      <c r="A86" s="3" t="s">
        <v>58</v>
      </c>
      <c r="B86" s="3"/>
      <c r="C86" s="3"/>
      <c r="D86" s="3"/>
      <c r="E86" s="3"/>
      <c r="F86" s="3"/>
      <c r="G86" s="3"/>
    </row>
    <row r="87" spans="1:7" ht="23.25" x14ac:dyDescent="0.5">
      <c r="A87" s="3"/>
      <c r="B87" s="3"/>
      <c r="C87" s="3"/>
      <c r="D87" s="3"/>
      <c r="E87" s="3"/>
      <c r="F87" s="3"/>
      <c r="G87" s="3"/>
    </row>
    <row r="88" spans="1:7" ht="23.25" x14ac:dyDescent="0.5">
      <c r="A88" s="3"/>
      <c r="B88" s="3"/>
      <c r="C88" s="3"/>
      <c r="D88" s="3"/>
      <c r="E88" s="3"/>
      <c r="F88" s="3"/>
      <c r="G88" s="3"/>
    </row>
    <row r="89" spans="1:7" ht="23.25" x14ac:dyDescent="0.5">
      <c r="A89" s="143" t="s">
        <v>0</v>
      </c>
      <c r="B89" s="143"/>
      <c r="C89" s="143"/>
      <c r="D89" s="143"/>
      <c r="E89" s="143"/>
      <c r="F89" s="143"/>
      <c r="G89" s="143"/>
    </row>
    <row r="90" spans="1:7" ht="23.25" x14ac:dyDescent="0.5">
      <c r="A90" s="143" t="s">
        <v>33</v>
      </c>
      <c r="B90" s="143"/>
      <c r="C90" s="143"/>
      <c r="D90" s="143"/>
      <c r="E90" s="143"/>
      <c r="F90" s="143"/>
      <c r="G90" s="143"/>
    </row>
    <row r="91" spans="1:7" ht="23.25" x14ac:dyDescent="0.5">
      <c r="A91" s="143" t="s">
        <v>116</v>
      </c>
      <c r="B91" s="143"/>
      <c r="C91" s="143"/>
      <c r="D91" s="143"/>
      <c r="E91" s="143"/>
      <c r="F91" s="143"/>
      <c r="G91" s="143"/>
    </row>
    <row r="92" spans="1:7" ht="23.25" x14ac:dyDescent="0.5">
      <c r="A92" s="3"/>
      <c r="B92" s="3"/>
      <c r="C92" s="3"/>
      <c r="D92" s="3"/>
      <c r="E92" s="3"/>
      <c r="F92" s="3"/>
      <c r="G92" s="3"/>
    </row>
    <row r="93" spans="1:7" ht="23.25" x14ac:dyDescent="0.5">
      <c r="A93" s="4"/>
      <c r="B93" s="10"/>
      <c r="C93" s="5"/>
      <c r="D93" s="10"/>
      <c r="E93" s="149" t="s">
        <v>48</v>
      </c>
      <c r="F93" s="153"/>
      <c r="G93" s="10"/>
    </row>
    <row r="94" spans="1:7" ht="23.25" x14ac:dyDescent="0.5">
      <c r="A94" s="13" t="s">
        <v>2</v>
      </c>
      <c r="B94" s="15" t="s">
        <v>3</v>
      </c>
      <c r="C94" s="12" t="s">
        <v>4</v>
      </c>
      <c r="D94" s="15" t="s">
        <v>5</v>
      </c>
      <c r="E94" s="35" t="s">
        <v>50</v>
      </c>
      <c r="F94" s="47" t="s">
        <v>35</v>
      </c>
      <c r="G94" s="15" t="s">
        <v>9</v>
      </c>
    </row>
    <row r="95" spans="1:7" ht="23.25" x14ac:dyDescent="0.5">
      <c r="A95" s="7"/>
      <c r="B95" s="16"/>
      <c r="C95" s="8"/>
      <c r="D95" s="16"/>
      <c r="E95" s="46" t="s">
        <v>51</v>
      </c>
      <c r="F95" s="34" t="s">
        <v>49</v>
      </c>
      <c r="G95" s="16"/>
    </row>
    <row r="96" spans="1:7" ht="23.25" x14ac:dyDescent="0.5">
      <c r="A96" s="4" t="s">
        <v>22</v>
      </c>
      <c r="B96" s="10" t="s">
        <v>14</v>
      </c>
      <c r="C96" s="5" t="s">
        <v>21</v>
      </c>
      <c r="D96" s="25">
        <v>281000</v>
      </c>
      <c r="E96" s="19">
        <v>18848</v>
      </c>
      <c r="F96" s="25">
        <v>0</v>
      </c>
      <c r="G96" s="20">
        <f>SUM(E96,F96)</f>
        <v>18848</v>
      </c>
    </row>
    <row r="97" spans="1:7" ht="23.25" x14ac:dyDescent="0.5">
      <c r="A97" s="21" t="s">
        <v>25</v>
      </c>
      <c r="B97" s="24" t="s">
        <v>20</v>
      </c>
      <c r="C97" s="11" t="s">
        <v>21</v>
      </c>
      <c r="D97" s="26">
        <v>30000</v>
      </c>
      <c r="E97" s="22">
        <v>0</v>
      </c>
      <c r="F97" s="26">
        <v>0</v>
      </c>
      <c r="G97" s="23">
        <f>SUM(E97,F97)</f>
        <v>0</v>
      </c>
    </row>
    <row r="98" spans="1:7" ht="23.25" x14ac:dyDescent="0.5">
      <c r="A98" s="21"/>
      <c r="B98" s="24"/>
      <c r="C98" s="11"/>
      <c r="D98" s="26"/>
      <c r="E98" s="22"/>
      <c r="F98" s="26"/>
      <c r="G98" s="23"/>
    </row>
    <row r="99" spans="1:7" ht="23.25" x14ac:dyDescent="0.5">
      <c r="A99" s="21"/>
      <c r="B99" s="24"/>
      <c r="C99" s="11"/>
      <c r="D99" s="26"/>
      <c r="E99" s="22"/>
      <c r="F99" s="26"/>
      <c r="G99" s="23"/>
    </row>
    <row r="100" spans="1:7" ht="23.25" x14ac:dyDescent="0.5">
      <c r="A100" s="21"/>
      <c r="B100" s="24"/>
      <c r="C100" s="11"/>
      <c r="D100" s="26"/>
      <c r="E100" s="22"/>
      <c r="F100" s="26"/>
      <c r="G100" s="23"/>
    </row>
    <row r="101" spans="1:7" ht="23.25" x14ac:dyDescent="0.5">
      <c r="A101" s="21"/>
      <c r="B101" s="24"/>
      <c r="C101" s="11"/>
      <c r="D101" s="26"/>
      <c r="E101" s="22"/>
      <c r="F101" s="26"/>
      <c r="G101" s="23"/>
    </row>
    <row r="102" spans="1:7" ht="23.25" x14ac:dyDescent="0.5">
      <c r="A102" s="21"/>
      <c r="B102" s="24"/>
      <c r="C102" s="11"/>
      <c r="D102" s="26"/>
      <c r="E102" s="22"/>
      <c r="F102" s="26"/>
      <c r="G102" s="23"/>
    </row>
    <row r="103" spans="1:7" ht="23.25" x14ac:dyDescent="0.5">
      <c r="A103" s="21"/>
      <c r="B103" s="24"/>
      <c r="C103" s="11"/>
      <c r="D103" s="26"/>
      <c r="E103" s="22"/>
      <c r="F103" s="26"/>
      <c r="G103" s="23"/>
    </row>
    <row r="104" spans="1:7" ht="23.25" x14ac:dyDescent="0.5">
      <c r="A104" s="30"/>
      <c r="B104" s="31" t="s">
        <v>9</v>
      </c>
      <c r="C104" s="32"/>
      <c r="D104" s="29">
        <f>SUM(D96:D103)</f>
        <v>311000</v>
      </c>
      <c r="E104" s="28">
        <f>SUM(E96:E103)</f>
        <v>18848</v>
      </c>
      <c r="F104" s="27">
        <f>SUM(F96:F103)</f>
        <v>0</v>
      </c>
      <c r="G104" s="29">
        <f>SUM(G96:G103)</f>
        <v>18848</v>
      </c>
    </row>
    <row r="105" spans="1:7" ht="23.25" x14ac:dyDescent="0.5">
      <c r="A105" s="3"/>
      <c r="B105" s="3"/>
      <c r="C105" s="3"/>
      <c r="D105" s="3"/>
      <c r="E105" s="3"/>
      <c r="F105" s="3"/>
      <c r="G105" s="3"/>
    </row>
    <row r="106" spans="1:7" ht="23.25" x14ac:dyDescent="0.5">
      <c r="A106" s="3" t="s">
        <v>26</v>
      </c>
      <c r="B106" s="3"/>
      <c r="C106" s="3"/>
      <c r="D106" s="3"/>
      <c r="E106" s="3"/>
      <c r="F106" s="3"/>
      <c r="G106" s="3"/>
    </row>
    <row r="107" spans="1:7" ht="23.25" x14ac:dyDescent="0.5">
      <c r="A107" s="3" t="s">
        <v>27</v>
      </c>
      <c r="B107" s="3"/>
      <c r="C107" s="3"/>
      <c r="D107" s="3"/>
      <c r="E107" s="3"/>
      <c r="F107" s="3"/>
      <c r="G107" s="3"/>
    </row>
    <row r="108" spans="1:7" ht="23.25" x14ac:dyDescent="0.5">
      <c r="A108" s="3" t="s">
        <v>58</v>
      </c>
      <c r="B108" s="3"/>
      <c r="C108" s="3"/>
      <c r="D108" s="3"/>
      <c r="E108" s="3"/>
      <c r="F108" s="3"/>
      <c r="G108" s="3"/>
    </row>
    <row r="109" spans="1:7" ht="23.25" x14ac:dyDescent="0.5">
      <c r="A109" s="3"/>
      <c r="B109" s="3"/>
      <c r="C109" s="3"/>
      <c r="D109" s="3"/>
      <c r="E109" s="3"/>
      <c r="F109" s="3"/>
      <c r="G109" s="3"/>
    </row>
    <row r="110" spans="1:7" ht="23.25" x14ac:dyDescent="0.5">
      <c r="A110" s="3"/>
      <c r="B110" s="3"/>
      <c r="C110" s="3"/>
      <c r="D110" s="3"/>
      <c r="E110" s="3"/>
      <c r="F110" s="3"/>
      <c r="G110" s="3"/>
    </row>
    <row r="111" spans="1:7" ht="23.25" x14ac:dyDescent="0.5">
      <c r="A111" s="143" t="s">
        <v>0</v>
      </c>
      <c r="B111" s="143"/>
      <c r="C111" s="143"/>
      <c r="D111" s="143"/>
      <c r="E111" s="143"/>
      <c r="F111" s="143"/>
      <c r="G111" s="143"/>
    </row>
    <row r="112" spans="1:7" ht="23.25" x14ac:dyDescent="0.5">
      <c r="A112" s="143" t="s">
        <v>34</v>
      </c>
      <c r="B112" s="143"/>
      <c r="C112" s="143"/>
      <c r="D112" s="143"/>
      <c r="E112" s="143"/>
      <c r="F112" s="143"/>
      <c r="G112" s="143"/>
    </row>
    <row r="113" spans="1:7" ht="23.25" x14ac:dyDescent="0.5">
      <c r="A113" s="143" t="s">
        <v>116</v>
      </c>
      <c r="B113" s="143"/>
      <c r="C113" s="143"/>
      <c r="D113" s="143"/>
      <c r="E113" s="143"/>
      <c r="F113" s="143"/>
      <c r="G113" s="143"/>
    </row>
    <row r="114" spans="1:7" ht="23.25" x14ac:dyDescent="0.5">
      <c r="A114" s="3"/>
      <c r="B114" s="3"/>
      <c r="C114" s="3"/>
      <c r="D114" s="3"/>
      <c r="E114" s="3"/>
      <c r="F114" s="3"/>
      <c r="G114" s="3"/>
    </row>
    <row r="115" spans="1:7" ht="23.25" x14ac:dyDescent="0.5">
      <c r="A115" s="4"/>
      <c r="B115" s="10"/>
      <c r="C115" s="5"/>
      <c r="D115" s="10"/>
      <c r="E115" s="149" t="s">
        <v>52</v>
      </c>
      <c r="F115" s="150"/>
      <c r="G115" s="6"/>
    </row>
    <row r="116" spans="1:7" ht="23.25" x14ac:dyDescent="0.5">
      <c r="A116" s="13" t="s">
        <v>2</v>
      </c>
      <c r="B116" s="15" t="s">
        <v>3</v>
      </c>
      <c r="C116" s="12" t="s">
        <v>4</v>
      </c>
      <c r="D116" s="15" t="s">
        <v>5</v>
      </c>
      <c r="E116" s="38" t="s">
        <v>53</v>
      </c>
      <c r="F116" s="36" t="s">
        <v>54</v>
      </c>
      <c r="G116" s="14" t="s">
        <v>9</v>
      </c>
    </row>
    <row r="117" spans="1:7" ht="23.25" x14ac:dyDescent="0.5">
      <c r="A117" s="7"/>
      <c r="B117" s="16"/>
      <c r="C117" s="8"/>
      <c r="D117" s="16"/>
      <c r="E117" s="39"/>
      <c r="F117" s="42" t="s">
        <v>55</v>
      </c>
      <c r="G117" s="9"/>
    </row>
    <row r="118" spans="1:7" ht="23.25" x14ac:dyDescent="0.5">
      <c r="A118" s="4" t="s">
        <v>22</v>
      </c>
      <c r="B118" s="10" t="s">
        <v>14</v>
      </c>
      <c r="C118" s="5" t="s">
        <v>21</v>
      </c>
      <c r="D118" s="25">
        <v>160000</v>
      </c>
      <c r="E118" s="19">
        <v>100000</v>
      </c>
      <c r="F118" s="25">
        <v>30000</v>
      </c>
      <c r="G118" s="20">
        <f>SUM(E118,F118)</f>
        <v>130000</v>
      </c>
    </row>
    <row r="119" spans="1:7" ht="23.25" x14ac:dyDescent="0.5">
      <c r="A119" s="21" t="s">
        <v>25</v>
      </c>
      <c r="B119" s="24" t="s">
        <v>20</v>
      </c>
      <c r="C119" s="11" t="s">
        <v>21</v>
      </c>
      <c r="D119" s="26">
        <v>165000</v>
      </c>
      <c r="E119" s="22">
        <v>0</v>
      </c>
      <c r="F119" s="26">
        <v>140000</v>
      </c>
      <c r="G119" s="23">
        <f>SUM(E119,F119)</f>
        <v>140000</v>
      </c>
    </row>
    <row r="120" spans="1:7" ht="23.25" x14ac:dyDescent="0.5">
      <c r="A120" s="21"/>
      <c r="B120" s="24"/>
      <c r="C120" s="11"/>
      <c r="D120" s="26"/>
      <c r="E120" s="22"/>
      <c r="F120" s="26"/>
      <c r="G120" s="23"/>
    </row>
    <row r="121" spans="1:7" ht="23.25" x14ac:dyDescent="0.5">
      <c r="A121" s="21"/>
      <c r="B121" s="24"/>
      <c r="C121" s="11"/>
      <c r="D121" s="26"/>
      <c r="E121" s="22"/>
      <c r="F121" s="26"/>
      <c r="G121" s="23"/>
    </row>
    <row r="122" spans="1:7" ht="23.25" x14ac:dyDescent="0.5">
      <c r="A122" s="21"/>
      <c r="B122" s="24"/>
      <c r="C122" s="11"/>
      <c r="D122" s="26"/>
      <c r="E122" s="22"/>
      <c r="F122" s="26"/>
      <c r="G122" s="23"/>
    </row>
    <row r="123" spans="1:7" ht="23.25" x14ac:dyDescent="0.5">
      <c r="A123" s="21"/>
      <c r="B123" s="24"/>
      <c r="C123" s="11"/>
      <c r="D123" s="26"/>
      <c r="E123" s="22"/>
      <c r="F123" s="26"/>
      <c r="G123" s="23"/>
    </row>
    <row r="124" spans="1:7" ht="23.25" x14ac:dyDescent="0.5">
      <c r="A124" s="21"/>
      <c r="B124" s="24"/>
      <c r="C124" s="11"/>
      <c r="D124" s="26"/>
      <c r="E124" s="22"/>
      <c r="F124" s="26"/>
      <c r="G124" s="23"/>
    </row>
    <row r="125" spans="1:7" ht="23.25" x14ac:dyDescent="0.5">
      <c r="A125" s="21"/>
      <c r="B125" s="24"/>
      <c r="C125" s="11"/>
      <c r="D125" s="26"/>
      <c r="E125" s="22"/>
      <c r="F125" s="26"/>
      <c r="G125" s="23"/>
    </row>
    <row r="126" spans="1:7" ht="23.25" x14ac:dyDescent="0.5">
      <c r="A126" s="30"/>
      <c r="B126" s="31" t="s">
        <v>9</v>
      </c>
      <c r="C126" s="32"/>
      <c r="D126" s="27">
        <f>SUM(D118:D125)</f>
        <v>325000</v>
      </c>
      <c r="E126" s="28">
        <f>SUM(E118:E125)</f>
        <v>100000</v>
      </c>
      <c r="F126" s="27">
        <f>SUM(F118:F125)</f>
        <v>170000</v>
      </c>
      <c r="G126" s="29">
        <f>SUM(G118:G125)</f>
        <v>270000</v>
      </c>
    </row>
    <row r="127" spans="1:7" ht="23.25" x14ac:dyDescent="0.5">
      <c r="A127" s="3"/>
      <c r="B127" s="3"/>
      <c r="C127" s="3"/>
      <c r="D127" s="3"/>
      <c r="E127" s="3"/>
      <c r="F127" s="3"/>
      <c r="G127" s="3"/>
    </row>
    <row r="128" spans="1:7" ht="23.25" x14ac:dyDescent="0.5">
      <c r="A128" s="3" t="s">
        <v>26</v>
      </c>
      <c r="B128" s="3"/>
      <c r="C128" s="3"/>
      <c r="D128" s="3"/>
      <c r="E128" s="3"/>
      <c r="F128" s="3"/>
      <c r="G128" s="3"/>
    </row>
    <row r="129" spans="1:7" ht="23.25" x14ac:dyDescent="0.5">
      <c r="A129" s="3" t="s">
        <v>27</v>
      </c>
      <c r="B129" s="3"/>
      <c r="C129" s="3"/>
      <c r="D129" s="3"/>
      <c r="E129" s="3"/>
      <c r="F129" s="3"/>
      <c r="G129" s="3"/>
    </row>
    <row r="130" spans="1:7" ht="23.25" x14ac:dyDescent="0.5">
      <c r="A130" s="3" t="s">
        <v>58</v>
      </c>
      <c r="B130" s="3"/>
      <c r="C130" s="3"/>
      <c r="D130" s="3"/>
      <c r="E130" s="3"/>
      <c r="F130" s="3"/>
      <c r="G130" s="3"/>
    </row>
    <row r="131" spans="1:7" ht="23.25" x14ac:dyDescent="0.5">
      <c r="A131" s="3"/>
      <c r="B131" s="3"/>
      <c r="C131" s="3"/>
      <c r="D131" s="3"/>
      <c r="E131" s="3"/>
      <c r="F131" s="3"/>
      <c r="G131" s="3"/>
    </row>
    <row r="132" spans="1:7" ht="23.25" x14ac:dyDescent="0.5">
      <c r="A132" s="3"/>
      <c r="B132" s="3"/>
      <c r="C132" s="3"/>
      <c r="D132" s="3"/>
      <c r="E132" s="3"/>
      <c r="F132" s="3"/>
      <c r="G132" s="3"/>
    </row>
    <row r="133" spans="1:7" ht="23.25" x14ac:dyDescent="0.5">
      <c r="A133" s="143" t="s">
        <v>0</v>
      </c>
      <c r="B133" s="143"/>
      <c r="C133" s="143"/>
      <c r="D133" s="143"/>
      <c r="E133" s="143"/>
      <c r="F133" s="143"/>
      <c r="G133" s="143"/>
    </row>
    <row r="134" spans="1:7" ht="23.25" x14ac:dyDescent="0.5">
      <c r="A134" s="143" t="s">
        <v>56</v>
      </c>
      <c r="B134" s="143"/>
      <c r="C134" s="143"/>
      <c r="D134" s="143"/>
      <c r="E134" s="143"/>
      <c r="F134" s="143"/>
      <c r="G134" s="143"/>
    </row>
    <row r="135" spans="1:7" ht="23.25" x14ac:dyDescent="0.5">
      <c r="A135" s="143" t="s">
        <v>116</v>
      </c>
      <c r="B135" s="143"/>
      <c r="C135" s="143"/>
      <c r="D135" s="143"/>
      <c r="E135" s="143"/>
      <c r="F135" s="143"/>
      <c r="G135" s="143"/>
    </row>
    <row r="136" spans="1:7" ht="23.25" x14ac:dyDescent="0.5">
      <c r="A136" s="3"/>
      <c r="B136" s="3"/>
      <c r="C136" s="3"/>
      <c r="D136" s="3"/>
      <c r="E136" s="3"/>
      <c r="F136" s="3"/>
      <c r="G136" s="3"/>
    </row>
    <row r="137" spans="1:7" ht="23.25" x14ac:dyDescent="0.5">
      <c r="A137" s="4"/>
      <c r="B137" s="10"/>
      <c r="C137" s="5"/>
      <c r="D137" s="4"/>
      <c r="E137" s="144"/>
      <c r="F137" s="145"/>
      <c r="G137" s="6"/>
    </row>
    <row r="138" spans="1:7" ht="23.25" x14ac:dyDescent="0.5">
      <c r="A138" s="13" t="s">
        <v>2</v>
      </c>
      <c r="B138" s="15" t="s">
        <v>3</v>
      </c>
      <c r="C138" s="12" t="s">
        <v>4</v>
      </c>
      <c r="D138" s="13" t="s">
        <v>5</v>
      </c>
      <c r="E138" s="156" t="s">
        <v>57</v>
      </c>
      <c r="F138" s="157"/>
      <c r="G138" s="14" t="s">
        <v>9</v>
      </c>
    </row>
    <row r="139" spans="1:7" ht="23.25" x14ac:dyDescent="0.5">
      <c r="A139" s="7"/>
      <c r="B139" s="16"/>
      <c r="C139" s="8"/>
      <c r="D139" s="7"/>
      <c r="E139" s="7"/>
      <c r="F139" s="9"/>
      <c r="G139" s="9"/>
    </row>
    <row r="140" spans="1:7" ht="23.25" x14ac:dyDescent="0.5">
      <c r="A140" s="4" t="s">
        <v>57</v>
      </c>
      <c r="B140" s="10" t="s">
        <v>57</v>
      </c>
      <c r="C140" s="5" t="s">
        <v>21</v>
      </c>
      <c r="D140" s="48">
        <v>11969344</v>
      </c>
      <c r="E140" s="158">
        <v>5807567</v>
      </c>
      <c r="F140" s="159"/>
      <c r="G140" s="20">
        <f>SUM(E140,F140)</f>
        <v>5807567</v>
      </c>
    </row>
    <row r="141" spans="1:7" ht="23.25" x14ac:dyDescent="0.5">
      <c r="A141" s="21"/>
      <c r="B141" s="24"/>
      <c r="C141" s="11"/>
      <c r="D141" s="49"/>
      <c r="E141" s="49"/>
      <c r="F141" s="23"/>
      <c r="G141" s="23"/>
    </row>
    <row r="142" spans="1:7" ht="23.25" x14ac:dyDescent="0.5">
      <c r="A142" s="21"/>
      <c r="B142" s="24"/>
      <c r="C142" s="11"/>
      <c r="D142" s="49"/>
      <c r="E142" s="49"/>
      <c r="F142" s="23"/>
      <c r="G142" s="23"/>
    </row>
    <row r="143" spans="1:7" ht="23.25" x14ac:dyDescent="0.5">
      <c r="A143" s="21"/>
      <c r="B143" s="24"/>
      <c r="C143" s="11"/>
      <c r="D143" s="49"/>
      <c r="E143" s="49"/>
      <c r="F143" s="23"/>
      <c r="G143" s="23"/>
    </row>
    <row r="144" spans="1:7" ht="23.25" x14ac:dyDescent="0.5">
      <c r="A144" s="21"/>
      <c r="B144" s="24"/>
      <c r="C144" s="11"/>
      <c r="D144" s="49"/>
      <c r="E144" s="49"/>
      <c r="F144" s="23"/>
      <c r="G144" s="23"/>
    </row>
    <row r="145" spans="1:7" ht="23.25" x14ac:dyDescent="0.5">
      <c r="A145" s="21"/>
      <c r="B145" s="24"/>
      <c r="C145" s="11"/>
      <c r="D145" s="49"/>
      <c r="E145" s="49"/>
      <c r="F145" s="23"/>
      <c r="G145" s="23"/>
    </row>
    <row r="146" spans="1:7" ht="23.25" x14ac:dyDescent="0.5">
      <c r="A146" s="21"/>
      <c r="B146" s="24"/>
      <c r="C146" s="11"/>
      <c r="D146" s="49"/>
      <c r="E146" s="49"/>
      <c r="F146" s="23"/>
      <c r="G146" s="23"/>
    </row>
    <row r="147" spans="1:7" ht="23.25" x14ac:dyDescent="0.5">
      <c r="A147" s="21"/>
      <c r="B147" s="24"/>
      <c r="C147" s="11"/>
      <c r="D147" s="49"/>
      <c r="E147" s="49"/>
      <c r="F147" s="23"/>
      <c r="G147" s="23"/>
    </row>
    <row r="148" spans="1:7" ht="23.25" x14ac:dyDescent="0.5">
      <c r="A148" s="30"/>
      <c r="B148" s="31" t="s">
        <v>9</v>
      </c>
      <c r="C148" s="32"/>
      <c r="D148" s="50">
        <f>SUM(D140:D147)</f>
        <v>11969344</v>
      </c>
      <c r="E148" s="160">
        <f>SUM(E140:E147)</f>
        <v>5807567</v>
      </c>
      <c r="F148" s="161"/>
      <c r="G148" s="29">
        <f>SUM(G140:G147)</f>
        <v>5807567</v>
      </c>
    </row>
    <row r="149" spans="1:7" ht="23.25" x14ac:dyDescent="0.5">
      <c r="A149" s="3"/>
      <c r="B149" s="3"/>
      <c r="C149" s="3"/>
      <c r="D149" s="3"/>
      <c r="E149" s="3"/>
      <c r="F149" s="3"/>
      <c r="G149" s="3"/>
    </row>
    <row r="150" spans="1:7" ht="23.25" x14ac:dyDescent="0.5">
      <c r="A150" s="3" t="s">
        <v>26</v>
      </c>
      <c r="B150" s="3"/>
      <c r="C150" s="3"/>
      <c r="D150" s="3"/>
      <c r="E150" s="3"/>
      <c r="F150" s="3"/>
      <c r="G150" s="3"/>
    </row>
    <row r="151" spans="1:7" ht="23.25" x14ac:dyDescent="0.5">
      <c r="A151" s="3" t="s">
        <v>27</v>
      </c>
      <c r="B151" s="3"/>
      <c r="C151" s="3"/>
      <c r="D151" s="3"/>
      <c r="E151" s="3"/>
      <c r="F151" s="3"/>
      <c r="G151" s="3"/>
    </row>
    <row r="152" spans="1:7" ht="23.25" x14ac:dyDescent="0.5">
      <c r="A152" s="3" t="s">
        <v>58</v>
      </c>
      <c r="B152" s="3"/>
      <c r="C152" s="3"/>
      <c r="D152" s="3"/>
      <c r="E152" s="3"/>
      <c r="F152" s="3"/>
      <c r="G152" s="3"/>
    </row>
    <row r="153" spans="1:7" ht="23.25" x14ac:dyDescent="0.5">
      <c r="A153" s="3"/>
      <c r="B153" s="3"/>
      <c r="C153" s="3"/>
      <c r="D153" s="3"/>
      <c r="E153" s="3"/>
      <c r="F153" s="3"/>
      <c r="G153" s="3"/>
    </row>
    <row r="154" spans="1:7" ht="23.25" x14ac:dyDescent="0.5">
      <c r="A154" s="3"/>
      <c r="B154" s="3"/>
      <c r="C154" s="3"/>
      <c r="D154" s="3"/>
      <c r="E154" s="3"/>
      <c r="F154" s="3"/>
      <c r="G154" s="3"/>
    </row>
    <row r="155" spans="1:7" ht="23.25" x14ac:dyDescent="0.5">
      <c r="A155" s="143" t="s">
        <v>0</v>
      </c>
      <c r="B155" s="143"/>
      <c r="C155" s="143"/>
      <c r="D155" s="143"/>
      <c r="E155" s="143"/>
      <c r="F155" s="143"/>
      <c r="G155" s="143"/>
    </row>
    <row r="156" spans="1:7" ht="23.25" x14ac:dyDescent="0.5">
      <c r="A156" s="143" t="s">
        <v>98</v>
      </c>
      <c r="B156" s="143"/>
      <c r="C156" s="143"/>
      <c r="D156" s="143"/>
      <c r="E156" s="143"/>
      <c r="F156" s="143"/>
      <c r="G156" s="143"/>
    </row>
    <row r="157" spans="1:7" ht="23.25" x14ac:dyDescent="0.5">
      <c r="A157" s="143" t="s">
        <v>113</v>
      </c>
      <c r="B157" s="143"/>
      <c r="C157" s="143"/>
      <c r="D157" s="143"/>
      <c r="E157" s="143"/>
      <c r="F157" s="143"/>
      <c r="G157" s="143"/>
    </row>
    <row r="158" spans="1:7" ht="23.25" x14ac:dyDescent="0.5">
      <c r="A158" s="3"/>
      <c r="B158" s="3"/>
      <c r="C158" s="3"/>
      <c r="D158" s="3"/>
      <c r="E158" s="3"/>
      <c r="F158" s="3"/>
      <c r="G158" s="3"/>
    </row>
    <row r="159" spans="1:7" ht="23.25" x14ac:dyDescent="0.5">
      <c r="A159" s="4"/>
      <c r="B159" s="10"/>
      <c r="C159" s="5"/>
      <c r="D159" s="10"/>
      <c r="E159" s="144" t="s">
        <v>99</v>
      </c>
      <c r="F159" s="145"/>
      <c r="G159" s="6"/>
    </row>
    <row r="160" spans="1:7" ht="23.25" x14ac:dyDescent="0.5">
      <c r="A160" s="13" t="s">
        <v>2</v>
      </c>
      <c r="B160" s="15" t="s">
        <v>3</v>
      </c>
      <c r="C160" s="12" t="s">
        <v>4</v>
      </c>
      <c r="D160" s="65" t="s">
        <v>5</v>
      </c>
      <c r="E160" s="144" t="s">
        <v>100</v>
      </c>
      <c r="F160" s="145"/>
      <c r="G160" s="14" t="s">
        <v>9</v>
      </c>
    </row>
    <row r="161" spans="1:7" ht="23.25" x14ac:dyDescent="0.5">
      <c r="A161" s="7"/>
      <c r="B161" s="16"/>
      <c r="C161" s="8"/>
      <c r="D161" s="7"/>
      <c r="E161" s="154" t="s">
        <v>101</v>
      </c>
      <c r="F161" s="155"/>
      <c r="G161" s="9"/>
    </row>
    <row r="162" spans="1:7" ht="23.25" x14ac:dyDescent="0.5">
      <c r="A162" s="4" t="s">
        <v>22</v>
      </c>
      <c r="B162" s="10" t="s">
        <v>14</v>
      </c>
      <c r="C162" s="5" t="s">
        <v>21</v>
      </c>
      <c r="D162" s="48">
        <v>168816</v>
      </c>
      <c r="E162" s="49"/>
      <c r="F162" s="23">
        <v>0</v>
      </c>
      <c r="G162" s="20">
        <f>SUM(E162,F162)</f>
        <v>0</v>
      </c>
    </row>
    <row r="163" spans="1:7" ht="23.25" x14ac:dyDescent="0.5">
      <c r="A163" s="21" t="s">
        <v>25</v>
      </c>
      <c r="B163" s="24" t="s">
        <v>20</v>
      </c>
      <c r="C163" s="11" t="s">
        <v>21</v>
      </c>
      <c r="D163" s="49">
        <v>223000</v>
      </c>
      <c r="E163" s="49"/>
      <c r="F163" s="23">
        <v>3000</v>
      </c>
      <c r="G163" s="23">
        <f>SUM(E163,F163)</f>
        <v>3000</v>
      </c>
    </row>
    <row r="164" spans="1:7" ht="23.25" x14ac:dyDescent="0.5">
      <c r="A164" s="21"/>
      <c r="B164" s="24"/>
      <c r="C164" s="11"/>
      <c r="D164" s="49"/>
      <c r="E164" s="49"/>
      <c r="F164" s="23"/>
      <c r="G164" s="23"/>
    </row>
    <row r="165" spans="1:7" ht="23.25" x14ac:dyDescent="0.5">
      <c r="A165" s="21"/>
      <c r="B165" s="24"/>
      <c r="C165" s="11"/>
      <c r="D165" s="49"/>
      <c r="E165" s="49"/>
      <c r="F165" s="23"/>
      <c r="G165" s="23"/>
    </row>
    <row r="166" spans="1:7" ht="23.25" x14ac:dyDescent="0.5">
      <c r="A166" s="21"/>
      <c r="B166" s="24"/>
      <c r="C166" s="11"/>
      <c r="D166" s="49"/>
      <c r="E166" s="49"/>
      <c r="F166" s="23"/>
      <c r="G166" s="23"/>
    </row>
    <row r="167" spans="1:7" ht="23.25" x14ac:dyDescent="0.5">
      <c r="A167" s="21"/>
      <c r="B167" s="24"/>
      <c r="C167" s="11"/>
      <c r="D167" s="49"/>
      <c r="E167" s="49"/>
      <c r="F167" s="23"/>
      <c r="G167" s="23"/>
    </row>
    <row r="168" spans="1:7" ht="23.25" x14ac:dyDescent="0.5">
      <c r="A168" s="21"/>
      <c r="B168" s="24"/>
      <c r="C168" s="11"/>
      <c r="D168" s="49"/>
      <c r="E168" s="49"/>
      <c r="F168" s="23"/>
      <c r="G168" s="23"/>
    </row>
    <row r="169" spans="1:7" ht="23.25" x14ac:dyDescent="0.5">
      <c r="A169" s="21"/>
      <c r="B169" s="24"/>
      <c r="C169" s="11"/>
      <c r="D169" s="49"/>
      <c r="E169" s="49"/>
      <c r="F169" s="23"/>
      <c r="G169" s="23"/>
    </row>
    <row r="170" spans="1:7" ht="23.25" x14ac:dyDescent="0.5">
      <c r="A170" s="146" t="s">
        <v>9</v>
      </c>
      <c r="B170" s="147"/>
      <c r="C170" s="148"/>
      <c r="D170" s="28">
        <f>SUM(D162:D169)</f>
        <v>391816</v>
      </c>
      <c r="E170" s="50"/>
      <c r="F170" s="29">
        <f>SUM(F163)</f>
        <v>3000</v>
      </c>
      <c r="G170" s="29">
        <f>SUM(G162:G169)</f>
        <v>3000</v>
      </c>
    </row>
    <row r="171" spans="1:7" ht="23.25" x14ac:dyDescent="0.5">
      <c r="A171" s="3"/>
      <c r="B171" s="3"/>
      <c r="C171" s="3"/>
      <c r="D171" s="3"/>
      <c r="E171" s="3"/>
      <c r="F171" s="3"/>
      <c r="G171" s="3"/>
    </row>
    <row r="172" spans="1:7" ht="23.25" x14ac:dyDescent="0.5">
      <c r="A172" s="3" t="s">
        <v>26</v>
      </c>
      <c r="B172" s="3"/>
      <c r="C172" s="3"/>
      <c r="D172" s="3"/>
      <c r="E172" s="3"/>
      <c r="F172" s="3"/>
      <c r="G172" s="3"/>
    </row>
    <row r="173" spans="1:7" ht="23.25" x14ac:dyDescent="0.5">
      <c r="A173" s="3" t="s">
        <v>27</v>
      </c>
      <c r="B173" s="3"/>
      <c r="C173" s="3"/>
      <c r="D173" s="3"/>
      <c r="E173" s="3"/>
      <c r="F173" s="3"/>
      <c r="G173" s="3"/>
    </row>
    <row r="174" spans="1:7" ht="23.25" x14ac:dyDescent="0.5">
      <c r="A174" s="3" t="s">
        <v>58</v>
      </c>
      <c r="B174" s="3"/>
      <c r="C174" s="3"/>
      <c r="D174" s="3"/>
      <c r="E174" s="3"/>
      <c r="F174" s="3"/>
      <c r="G174" s="3"/>
    </row>
    <row r="175" spans="1:7" ht="23.25" x14ac:dyDescent="0.5">
      <c r="A175" s="3"/>
      <c r="B175" s="3"/>
      <c r="C175" s="3"/>
      <c r="D175" s="3"/>
      <c r="E175" s="3"/>
      <c r="F175" s="3"/>
      <c r="G175" s="3"/>
    </row>
    <row r="176" spans="1:7" ht="23.25" x14ac:dyDescent="0.5">
      <c r="A176" s="3"/>
      <c r="B176" s="3"/>
      <c r="C176" s="3"/>
      <c r="D176" s="3"/>
      <c r="E176" s="3"/>
      <c r="F176" s="3"/>
      <c r="G176" s="3"/>
    </row>
    <row r="177" spans="1:7" ht="23.25" x14ac:dyDescent="0.5">
      <c r="A177" s="143" t="s">
        <v>0</v>
      </c>
      <c r="B177" s="143"/>
      <c r="C177" s="143"/>
      <c r="D177" s="143"/>
      <c r="E177" s="143"/>
      <c r="F177" s="143"/>
      <c r="G177" s="143"/>
    </row>
    <row r="178" spans="1:7" ht="23.25" x14ac:dyDescent="0.5">
      <c r="A178" s="143" t="s">
        <v>102</v>
      </c>
      <c r="B178" s="143"/>
      <c r="C178" s="143"/>
      <c r="D178" s="143"/>
      <c r="E178" s="143"/>
      <c r="F178" s="143"/>
      <c r="G178" s="143"/>
    </row>
    <row r="179" spans="1:7" ht="23.25" x14ac:dyDescent="0.5">
      <c r="A179" s="143" t="s">
        <v>117</v>
      </c>
      <c r="B179" s="143"/>
      <c r="C179" s="143"/>
      <c r="D179" s="143"/>
      <c r="E179" s="143"/>
      <c r="F179" s="143"/>
      <c r="G179" s="143"/>
    </row>
    <row r="180" spans="1:7" ht="23.25" x14ac:dyDescent="0.5">
      <c r="A180" s="3"/>
      <c r="B180" s="3"/>
      <c r="C180" s="3"/>
      <c r="D180" s="3"/>
      <c r="E180" s="3"/>
      <c r="F180" s="3"/>
      <c r="G180" s="3"/>
    </row>
    <row r="181" spans="1:7" ht="23.25" x14ac:dyDescent="0.5">
      <c r="A181" s="4"/>
      <c r="B181" s="10"/>
      <c r="C181" s="5"/>
      <c r="D181" s="10"/>
      <c r="E181" s="144" t="s">
        <v>103</v>
      </c>
      <c r="F181" s="145"/>
      <c r="G181" s="6"/>
    </row>
    <row r="182" spans="1:7" ht="23.25" x14ac:dyDescent="0.5">
      <c r="A182" s="65" t="s">
        <v>2</v>
      </c>
      <c r="B182" s="15" t="s">
        <v>3</v>
      </c>
      <c r="C182" s="12" t="s">
        <v>4</v>
      </c>
      <c r="D182" s="65" t="s">
        <v>5</v>
      </c>
      <c r="E182" s="144" t="s">
        <v>104</v>
      </c>
      <c r="F182" s="145"/>
      <c r="G182" s="66" t="s">
        <v>9</v>
      </c>
    </row>
    <row r="183" spans="1:7" ht="23.25" x14ac:dyDescent="0.5">
      <c r="A183" s="7"/>
      <c r="B183" s="16"/>
      <c r="C183" s="8"/>
      <c r="D183" s="7"/>
      <c r="E183" s="154" t="s">
        <v>105</v>
      </c>
      <c r="F183" s="155"/>
      <c r="G183" s="9"/>
    </row>
    <row r="184" spans="1:7" ht="23.25" x14ac:dyDescent="0.5">
      <c r="A184" s="4" t="s">
        <v>22</v>
      </c>
      <c r="B184" s="10" t="s">
        <v>14</v>
      </c>
      <c r="C184" s="5" t="s">
        <v>21</v>
      </c>
      <c r="D184" s="48">
        <v>20000</v>
      </c>
      <c r="E184" s="49"/>
      <c r="F184" s="23">
        <v>0</v>
      </c>
      <c r="G184" s="20">
        <f>SUM(E184,F184)</f>
        <v>0</v>
      </c>
    </row>
    <row r="185" spans="1:7" ht="23.25" x14ac:dyDescent="0.5">
      <c r="A185" s="21"/>
      <c r="B185" s="24"/>
      <c r="C185" s="11"/>
      <c r="D185" s="49"/>
      <c r="E185" s="49"/>
      <c r="F185" s="23"/>
      <c r="G185" s="23"/>
    </row>
    <row r="186" spans="1:7" ht="23.25" x14ac:dyDescent="0.5">
      <c r="A186" s="21"/>
      <c r="B186" s="24"/>
      <c r="C186" s="11"/>
      <c r="D186" s="49"/>
      <c r="E186" s="49"/>
      <c r="F186" s="23"/>
      <c r="G186" s="23"/>
    </row>
    <row r="187" spans="1:7" ht="23.25" x14ac:dyDescent="0.5">
      <c r="A187" s="21"/>
      <c r="B187" s="24"/>
      <c r="C187" s="11"/>
      <c r="D187" s="49"/>
      <c r="E187" s="49"/>
      <c r="F187" s="23"/>
      <c r="G187" s="23"/>
    </row>
    <row r="188" spans="1:7" ht="23.25" x14ac:dyDescent="0.5">
      <c r="A188" s="21"/>
      <c r="B188" s="24"/>
      <c r="C188" s="11"/>
      <c r="D188" s="49"/>
      <c r="E188" s="49"/>
      <c r="F188" s="23"/>
      <c r="G188" s="23"/>
    </row>
    <row r="189" spans="1:7" ht="23.25" x14ac:dyDescent="0.5">
      <c r="A189" s="21"/>
      <c r="B189" s="24"/>
      <c r="C189" s="11"/>
      <c r="D189" s="49"/>
      <c r="E189" s="49"/>
      <c r="F189" s="23"/>
      <c r="G189" s="23"/>
    </row>
    <row r="190" spans="1:7" ht="23.25" x14ac:dyDescent="0.5">
      <c r="A190" s="21"/>
      <c r="B190" s="24"/>
      <c r="C190" s="11"/>
      <c r="D190" s="49"/>
      <c r="E190" s="49"/>
      <c r="F190" s="23"/>
      <c r="G190" s="23"/>
    </row>
    <row r="191" spans="1:7" ht="23.25" x14ac:dyDescent="0.5">
      <c r="A191" s="21"/>
      <c r="B191" s="24"/>
      <c r="C191" s="11"/>
      <c r="D191" s="49"/>
      <c r="E191" s="49"/>
      <c r="F191" s="23"/>
      <c r="G191" s="23"/>
    </row>
    <row r="192" spans="1:7" ht="23.25" x14ac:dyDescent="0.5">
      <c r="A192" s="146" t="s">
        <v>9</v>
      </c>
      <c r="B192" s="147"/>
      <c r="C192" s="148"/>
      <c r="D192" s="28">
        <f>SUM(D184:D191)</f>
        <v>20000</v>
      </c>
      <c r="E192" s="50"/>
      <c r="F192" s="29">
        <v>0</v>
      </c>
      <c r="G192" s="29">
        <f>SUM(G184:G191)</f>
        <v>0</v>
      </c>
    </row>
    <row r="193" spans="1:7" ht="23.25" x14ac:dyDescent="0.5">
      <c r="A193" s="3"/>
      <c r="B193" s="3"/>
      <c r="C193" s="3"/>
      <c r="D193" s="3"/>
      <c r="E193" s="3"/>
      <c r="F193" s="3"/>
      <c r="G193" s="3"/>
    </row>
    <row r="194" spans="1:7" ht="23.25" x14ac:dyDescent="0.5">
      <c r="A194" s="3" t="s">
        <v>26</v>
      </c>
      <c r="B194" s="3"/>
      <c r="C194" s="3"/>
      <c r="D194" s="3"/>
      <c r="E194" s="3"/>
      <c r="F194" s="3"/>
      <c r="G194" s="3"/>
    </row>
    <row r="195" spans="1:7" ht="23.25" x14ac:dyDescent="0.5">
      <c r="A195" s="3" t="s">
        <v>27</v>
      </c>
      <c r="B195" s="3"/>
      <c r="C195" s="3"/>
      <c r="D195" s="3"/>
      <c r="E195" s="3"/>
      <c r="F195" s="3"/>
      <c r="G195" s="3"/>
    </row>
    <row r="196" spans="1:7" ht="23.25" x14ac:dyDescent="0.5">
      <c r="A196" s="3" t="s">
        <v>58</v>
      </c>
      <c r="B196" s="3"/>
      <c r="C196" s="3"/>
      <c r="D196" s="3"/>
      <c r="E196" s="3"/>
      <c r="F196" s="3"/>
      <c r="G196" s="3"/>
    </row>
    <row r="197" spans="1:7" ht="23.25" x14ac:dyDescent="0.5">
      <c r="A197" s="3"/>
      <c r="B197" s="3"/>
      <c r="C197" s="3"/>
      <c r="D197" s="3"/>
      <c r="E197" s="3"/>
      <c r="F197" s="3"/>
      <c r="G197" s="3"/>
    </row>
    <row r="198" spans="1:7" ht="23.25" x14ac:dyDescent="0.5">
      <c r="A198" s="3"/>
      <c r="B198" s="3"/>
      <c r="C198" s="3"/>
      <c r="D198" s="3"/>
      <c r="E198" s="3"/>
      <c r="F198" s="3"/>
      <c r="G198" s="3"/>
    </row>
    <row r="199" spans="1:7" ht="23.25" x14ac:dyDescent="0.5">
      <c r="A199" s="143" t="s">
        <v>0</v>
      </c>
      <c r="B199" s="143"/>
      <c r="C199" s="143"/>
      <c r="D199" s="143"/>
      <c r="E199" s="143"/>
      <c r="F199" s="143"/>
      <c r="G199" s="143"/>
    </row>
    <row r="200" spans="1:7" ht="23.25" x14ac:dyDescent="0.5">
      <c r="A200" s="143" t="s">
        <v>106</v>
      </c>
      <c r="B200" s="143"/>
      <c r="C200" s="143"/>
      <c r="D200" s="143"/>
      <c r="E200" s="143"/>
      <c r="F200" s="143"/>
      <c r="G200" s="143"/>
    </row>
    <row r="201" spans="1:7" ht="23.25" x14ac:dyDescent="0.5">
      <c r="A201" s="143" t="s">
        <v>118</v>
      </c>
      <c r="B201" s="143"/>
      <c r="C201" s="143"/>
      <c r="D201" s="143"/>
      <c r="E201" s="143"/>
      <c r="F201" s="143"/>
      <c r="G201" s="143"/>
    </row>
    <row r="202" spans="1:7" ht="23.25" x14ac:dyDescent="0.5">
      <c r="A202" s="3"/>
      <c r="B202" s="3"/>
      <c r="C202" s="3"/>
      <c r="D202" s="3"/>
      <c r="E202" s="3"/>
      <c r="F202" s="3"/>
      <c r="G202" s="3"/>
    </row>
    <row r="203" spans="1:7" ht="23.25" x14ac:dyDescent="0.5">
      <c r="A203" s="4"/>
      <c r="B203" s="10"/>
      <c r="C203" s="5"/>
      <c r="D203" s="10"/>
      <c r="E203" s="144" t="s">
        <v>107</v>
      </c>
      <c r="F203" s="145"/>
      <c r="G203" s="6"/>
    </row>
    <row r="204" spans="1:7" ht="23.25" x14ac:dyDescent="0.5">
      <c r="A204" s="65" t="s">
        <v>2</v>
      </c>
      <c r="B204" s="15" t="s">
        <v>3</v>
      </c>
      <c r="C204" s="12" t="s">
        <v>4</v>
      </c>
      <c r="D204" s="65" t="s">
        <v>5</v>
      </c>
      <c r="E204" s="101" t="s">
        <v>108</v>
      </c>
      <c r="F204" s="100" t="s">
        <v>109</v>
      </c>
      <c r="G204" s="66" t="s">
        <v>9</v>
      </c>
    </row>
    <row r="205" spans="1:7" ht="23.25" x14ac:dyDescent="0.5">
      <c r="A205" s="7"/>
      <c r="B205" s="16"/>
      <c r="C205" s="8"/>
      <c r="D205" s="7"/>
      <c r="E205" s="102"/>
      <c r="F205" s="104" t="s">
        <v>110</v>
      </c>
      <c r="G205" s="9"/>
    </row>
    <row r="206" spans="1:7" ht="23.25" x14ac:dyDescent="0.5">
      <c r="A206" s="4" t="s">
        <v>22</v>
      </c>
      <c r="B206" s="10" t="s">
        <v>14</v>
      </c>
      <c r="C206" s="5" t="s">
        <v>21</v>
      </c>
      <c r="D206" s="48">
        <v>25000</v>
      </c>
      <c r="E206" s="26">
        <v>0</v>
      </c>
      <c r="F206" s="23">
        <v>0</v>
      </c>
      <c r="G206" s="20">
        <f>SUM(E206,F206)</f>
        <v>0</v>
      </c>
    </row>
    <row r="207" spans="1:7" ht="23.25" x14ac:dyDescent="0.5">
      <c r="A207" s="21"/>
      <c r="B207" s="24"/>
      <c r="C207" s="11"/>
      <c r="D207" s="49"/>
      <c r="E207" s="26"/>
      <c r="F207" s="23"/>
      <c r="G207" s="23"/>
    </row>
    <row r="208" spans="1:7" ht="23.25" x14ac:dyDescent="0.5">
      <c r="A208" s="21"/>
      <c r="B208" s="24"/>
      <c r="C208" s="11"/>
      <c r="D208" s="49"/>
      <c r="E208" s="26"/>
      <c r="F208" s="23"/>
      <c r="G208" s="23"/>
    </row>
    <row r="209" spans="1:7" ht="23.25" x14ac:dyDescent="0.5">
      <c r="A209" s="21"/>
      <c r="B209" s="24"/>
      <c r="C209" s="11"/>
      <c r="D209" s="49"/>
      <c r="E209" s="26"/>
      <c r="F209" s="23"/>
      <c r="G209" s="23"/>
    </row>
    <row r="210" spans="1:7" ht="23.25" x14ac:dyDescent="0.5">
      <c r="A210" s="21"/>
      <c r="B210" s="24"/>
      <c r="C210" s="11"/>
      <c r="D210" s="49"/>
      <c r="E210" s="26"/>
      <c r="F210" s="23"/>
      <c r="G210" s="23"/>
    </row>
    <row r="211" spans="1:7" ht="23.25" x14ac:dyDescent="0.5">
      <c r="A211" s="21"/>
      <c r="B211" s="24"/>
      <c r="C211" s="11"/>
      <c r="D211" s="49"/>
      <c r="E211" s="26"/>
      <c r="F211" s="23"/>
      <c r="G211" s="23"/>
    </row>
    <row r="212" spans="1:7" ht="23.25" x14ac:dyDescent="0.5">
      <c r="A212" s="21"/>
      <c r="B212" s="24"/>
      <c r="C212" s="11"/>
      <c r="D212" s="49"/>
      <c r="E212" s="26"/>
      <c r="F212" s="23"/>
      <c r="G212" s="23"/>
    </row>
    <row r="213" spans="1:7" ht="23.25" x14ac:dyDescent="0.5">
      <c r="A213" s="21"/>
      <c r="B213" s="24"/>
      <c r="C213" s="11"/>
      <c r="D213" s="49"/>
      <c r="E213" s="103"/>
      <c r="F213" s="23"/>
      <c r="G213" s="23"/>
    </row>
    <row r="214" spans="1:7" ht="23.25" x14ac:dyDescent="0.5">
      <c r="A214" s="146" t="s">
        <v>9</v>
      </c>
      <c r="B214" s="147"/>
      <c r="C214" s="148"/>
      <c r="D214" s="28">
        <f>SUM(D206:D213)</f>
        <v>25000</v>
      </c>
      <c r="E214" s="27">
        <v>0</v>
      </c>
      <c r="F214" s="29">
        <v>0</v>
      </c>
      <c r="G214" s="29">
        <f>SUM(G206:G213)</f>
        <v>0</v>
      </c>
    </row>
    <row r="215" spans="1:7" ht="23.25" x14ac:dyDescent="0.5">
      <c r="A215" s="3"/>
      <c r="B215" s="3"/>
      <c r="C215" s="3"/>
      <c r="D215" s="3"/>
      <c r="E215" s="3"/>
      <c r="F215" s="3"/>
      <c r="G215" s="3"/>
    </row>
    <row r="216" spans="1:7" ht="23.25" x14ac:dyDescent="0.5">
      <c r="A216" s="3" t="s">
        <v>26</v>
      </c>
      <c r="B216" s="3"/>
      <c r="C216" s="3"/>
      <c r="D216" s="3"/>
      <c r="E216" s="3"/>
      <c r="F216" s="3"/>
      <c r="G216" s="3"/>
    </row>
    <row r="217" spans="1:7" ht="23.25" x14ac:dyDescent="0.5">
      <c r="A217" s="3" t="s">
        <v>27</v>
      </c>
      <c r="B217" s="3"/>
      <c r="C217" s="3"/>
      <c r="D217" s="3"/>
      <c r="E217" s="3"/>
      <c r="F217" s="3"/>
      <c r="G217" s="3"/>
    </row>
    <row r="218" spans="1:7" ht="23.25" x14ac:dyDescent="0.5">
      <c r="A218" s="3" t="s">
        <v>58</v>
      </c>
      <c r="B218" s="3"/>
      <c r="C218" s="3"/>
      <c r="D218" s="3"/>
      <c r="E218" s="3"/>
      <c r="F218" s="3"/>
      <c r="G218" s="3"/>
    </row>
    <row r="223" spans="1:7" ht="23.25" x14ac:dyDescent="0.5">
      <c r="A223" s="143" t="s">
        <v>0</v>
      </c>
      <c r="B223" s="143"/>
      <c r="C223" s="143"/>
      <c r="D223" s="143"/>
      <c r="E223" s="143"/>
      <c r="F223" s="143"/>
      <c r="G223" s="143"/>
    </row>
    <row r="224" spans="1:7" ht="23.25" x14ac:dyDescent="0.5">
      <c r="A224" s="143" t="s">
        <v>119</v>
      </c>
      <c r="B224" s="143"/>
      <c r="C224" s="143"/>
      <c r="D224" s="143"/>
      <c r="E224" s="143"/>
      <c r="F224" s="143"/>
      <c r="G224" s="143"/>
    </row>
    <row r="225" spans="1:7" ht="23.25" x14ac:dyDescent="0.5">
      <c r="A225" s="143" t="s">
        <v>118</v>
      </c>
      <c r="B225" s="143"/>
      <c r="C225" s="143"/>
      <c r="D225" s="143"/>
      <c r="E225" s="143"/>
      <c r="F225" s="143"/>
      <c r="G225" s="143"/>
    </row>
    <row r="226" spans="1:7" ht="23.25" x14ac:dyDescent="0.5">
      <c r="A226" s="3"/>
      <c r="B226" s="3"/>
      <c r="C226" s="3"/>
      <c r="D226" s="3"/>
      <c r="E226" s="3"/>
      <c r="F226" s="3"/>
      <c r="G226" s="3"/>
    </row>
    <row r="227" spans="1:7" ht="23.25" x14ac:dyDescent="0.5">
      <c r="A227" s="4"/>
      <c r="B227" s="10"/>
      <c r="C227" s="5"/>
      <c r="D227" s="10"/>
      <c r="E227" s="144" t="s">
        <v>120</v>
      </c>
      <c r="F227" s="145"/>
      <c r="G227" s="6"/>
    </row>
    <row r="228" spans="1:7" ht="23.25" x14ac:dyDescent="0.5">
      <c r="A228" s="96" t="s">
        <v>2</v>
      </c>
      <c r="B228" s="15" t="s">
        <v>3</v>
      </c>
      <c r="C228" s="12" t="s">
        <v>4</v>
      </c>
      <c r="D228" s="96" t="s">
        <v>5</v>
      </c>
      <c r="E228" s="144" t="s">
        <v>121</v>
      </c>
      <c r="F228" s="145"/>
      <c r="G228" s="97" t="s">
        <v>9</v>
      </c>
    </row>
    <row r="229" spans="1:7" ht="23.25" x14ac:dyDescent="0.5">
      <c r="A229" s="7"/>
      <c r="B229" s="16"/>
      <c r="C229" s="8"/>
      <c r="D229" s="7"/>
      <c r="E229" s="107"/>
      <c r="F229" s="97"/>
      <c r="G229" s="9"/>
    </row>
    <row r="230" spans="1:7" ht="23.25" x14ac:dyDescent="0.5">
      <c r="A230" s="4" t="s">
        <v>23</v>
      </c>
      <c r="B230" s="10" t="s">
        <v>18</v>
      </c>
      <c r="C230" s="5" t="s">
        <v>21</v>
      </c>
      <c r="D230" s="48">
        <v>3331000</v>
      </c>
      <c r="E230" s="48"/>
      <c r="F230" s="20">
        <v>0</v>
      </c>
      <c r="G230" s="20">
        <f>SUM(E230,F230)</f>
        <v>0</v>
      </c>
    </row>
    <row r="231" spans="1:7" ht="23.25" x14ac:dyDescent="0.5">
      <c r="A231" s="21"/>
      <c r="B231" s="24"/>
      <c r="C231" s="11"/>
      <c r="D231" s="49"/>
      <c r="E231" s="49"/>
      <c r="F231" s="23"/>
      <c r="G231" s="23"/>
    </row>
    <row r="232" spans="1:7" ht="23.25" x14ac:dyDescent="0.5">
      <c r="A232" s="21"/>
      <c r="B232" s="24"/>
      <c r="C232" s="11"/>
      <c r="D232" s="49"/>
      <c r="E232" s="49"/>
      <c r="F232" s="23"/>
      <c r="G232" s="23"/>
    </row>
    <row r="233" spans="1:7" ht="23.25" x14ac:dyDescent="0.5">
      <c r="A233" s="21"/>
      <c r="B233" s="24"/>
      <c r="C233" s="11"/>
      <c r="D233" s="49"/>
      <c r="E233" s="49"/>
      <c r="F233" s="23"/>
      <c r="G233" s="23"/>
    </row>
    <row r="234" spans="1:7" ht="23.25" x14ac:dyDescent="0.5">
      <c r="A234" s="21"/>
      <c r="B234" s="24"/>
      <c r="C234" s="11"/>
      <c r="D234" s="49"/>
      <c r="E234" s="49"/>
      <c r="F234" s="23"/>
      <c r="G234" s="23"/>
    </row>
    <row r="235" spans="1:7" ht="23.25" x14ac:dyDescent="0.5">
      <c r="A235" s="21"/>
      <c r="B235" s="24"/>
      <c r="C235" s="11"/>
      <c r="D235" s="49"/>
      <c r="E235" s="49"/>
      <c r="F235" s="23"/>
      <c r="G235" s="23"/>
    </row>
    <row r="236" spans="1:7" ht="23.25" x14ac:dyDescent="0.5">
      <c r="A236" s="21"/>
      <c r="B236" s="24"/>
      <c r="C236" s="11"/>
      <c r="D236" s="49"/>
      <c r="E236" s="49"/>
      <c r="F236" s="23"/>
      <c r="G236" s="23"/>
    </row>
    <row r="237" spans="1:7" ht="23.25" x14ac:dyDescent="0.5">
      <c r="A237" s="21"/>
      <c r="B237" s="24"/>
      <c r="C237" s="11"/>
      <c r="D237" s="49"/>
      <c r="E237" s="49"/>
      <c r="F237" s="23"/>
      <c r="G237" s="23"/>
    </row>
    <row r="238" spans="1:7" ht="23.25" x14ac:dyDescent="0.5">
      <c r="A238" s="146" t="s">
        <v>9</v>
      </c>
      <c r="B238" s="147"/>
      <c r="C238" s="148"/>
      <c r="D238" s="28">
        <f>SUM(D230:D237)</f>
        <v>3331000</v>
      </c>
      <c r="E238" s="50"/>
      <c r="F238" s="29">
        <v>0</v>
      </c>
      <c r="G238" s="29">
        <f>SUM(G230:G237)</f>
        <v>0</v>
      </c>
    </row>
    <row r="239" spans="1:7" ht="23.25" x14ac:dyDescent="0.5">
      <c r="A239" s="3"/>
      <c r="B239" s="3"/>
      <c r="C239" s="3"/>
      <c r="D239" s="3"/>
      <c r="E239" s="3"/>
      <c r="F239" s="3"/>
      <c r="G239" s="3"/>
    </row>
    <row r="240" spans="1:7" ht="23.25" x14ac:dyDescent="0.5">
      <c r="A240" s="3" t="s">
        <v>26</v>
      </c>
      <c r="B240" s="3"/>
      <c r="C240" s="3"/>
      <c r="D240" s="3"/>
      <c r="E240" s="3"/>
      <c r="F240" s="3"/>
      <c r="G240" s="3"/>
    </row>
    <row r="241" spans="1:7" ht="23.25" x14ac:dyDescent="0.5">
      <c r="A241" s="3" t="s">
        <v>27</v>
      </c>
      <c r="B241" s="3"/>
      <c r="C241" s="3"/>
      <c r="D241" s="3"/>
      <c r="E241" s="3"/>
      <c r="F241" s="3"/>
      <c r="G241" s="3"/>
    </row>
    <row r="242" spans="1:7" ht="23.25" x14ac:dyDescent="0.5">
      <c r="A242" s="3" t="s">
        <v>58</v>
      </c>
      <c r="B242" s="3"/>
      <c r="C242" s="3"/>
      <c r="D242" s="3"/>
      <c r="E242" s="3"/>
      <c r="F242" s="3"/>
      <c r="G242" s="3"/>
    </row>
  </sheetData>
  <mergeCells count="56">
    <mergeCell ref="E182:F182"/>
    <mergeCell ref="E183:F183"/>
    <mergeCell ref="A192:C192"/>
    <mergeCell ref="E181:F181"/>
    <mergeCell ref="A214:C214"/>
    <mergeCell ref="A199:G199"/>
    <mergeCell ref="A200:G200"/>
    <mergeCell ref="A201:G201"/>
    <mergeCell ref="E203:F203"/>
    <mergeCell ref="A133:G133"/>
    <mergeCell ref="A134:G134"/>
    <mergeCell ref="A135:G135"/>
    <mergeCell ref="E137:F137"/>
    <mergeCell ref="A155:G155"/>
    <mergeCell ref="A156:G156"/>
    <mergeCell ref="E138:F138"/>
    <mergeCell ref="E140:F140"/>
    <mergeCell ref="E148:F148"/>
    <mergeCell ref="A157:G157"/>
    <mergeCell ref="E159:F159"/>
    <mergeCell ref="A177:G177"/>
    <mergeCell ref="A178:G178"/>
    <mergeCell ref="A179:G179"/>
    <mergeCell ref="E160:F160"/>
    <mergeCell ref="E161:F161"/>
    <mergeCell ref="A170:C170"/>
    <mergeCell ref="E115:F115"/>
    <mergeCell ref="A67:G67"/>
    <mergeCell ref="A68:G68"/>
    <mergeCell ref="A69:G69"/>
    <mergeCell ref="E71:F71"/>
    <mergeCell ref="A89:G89"/>
    <mergeCell ref="A90:G90"/>
    <mergeCell ref="A91:G91"/>
    <mergeCell ref="E93:F93"/>
    <mergeCell ref="A111:G111"/>
    <mergeCell ref="A112:G112"/>
    <mergeCell ref="A113:G113"/>
    <mergeCell ref="E49:F49"/>
    <mergeCell ref="A1:G1"/>
    <mergeCell ref="A2:G2"/>
    <mergeCell ref="A3:G3"/>
    <mergeCell ref="E5:F5"/>
    <mergeCell ref="A23:G23"/>
    <mergeCell ref="A24:G24"/>
    <mergeCell ref="A25:G25"/>
    <mergeCell ref="E27:F27"/>
    <mergeCell ref="A45:G45"/>
    <mergeCell ref="A46:G46"/>
    <mergeCell ref="A47:G47"/>
    <mergeCell ref="A223:G223"/>
    <mergeCell ref="A224:G224"/>
    <mergeCell ref="A225:G225"/>
    <mergeCell ref="E227:F227"/>
    <mergeCell ref="A238:C238"/>
    <mergeCell ref="E228:F228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sqref="A1:L1"/>
    </sheetView>
  </sheetViews>
  <sheetFormatPr defaultRowHeight="15" x14ac:dyDescent="0.25"/>
  <cols>
    <col min="1" max="1" width="9.28515625" customWidth="1"/>
    <col min="2" max="2" width="14.140625" customWidth="1"/>
    <col min="3" max="3" width="7.5703125" customWidth="1"/>
    <col min="4" max="4" width="10.7109375" customWidth="1"/>
    <col min="5" max="5" width="7.85546875" customWidth="1"/>
    <col min="6" max="6" width="9.42578125" customWidth="1"/>
    <col min="9" max="9" width="10.7109375" customWidth="1"/>
    <col min="10" max="10" width="8.5703125" customWidth="1"/>
    <col min="12" max="12" width="9" customWidth="1"/>
    <col min="13" max="13" width="12.140625" customWidth="1"/>
  </cols>
  <sheetData>
    <row r="1" spans="1:13" ht="21" x14ac:dyDescent="0.4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3" ht="21" x14ac:dyDescent="0.4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3" ht="21" x14ac:dyDescent="0.45">
      <c r="A3" s="162" t="s">
        <v>122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3" ht="16.5" x14ac:dyDescent="0.35">
      <c r="A4" s="53"/>
      <c r="B4" s="61"/>
      <c r="C4" s="61"/>
      <c r="D4" s="163" t="s">
        <v>61</v>
      </c>
      <c r="E4" s="164"/>
      <c r="F4" s="164"/>
      <c r="G4" s="164"/>
      <c r="H4" s="164"/>
      <c r="I4" s="164"/>
      <c r="J4" s="164"/>
      <c r="K4" s="164"/>
      <c r="L4" s="165"/>
      <c r="M4" s="54"/>
    </row>
    <row r="5" spans="1:13" ht="16.5" x14ac:dyDescent="0.35">
      <c r="A5" s="55"/>
      <c r="B5" s="62"/>
      <c r="C5" s="62"/>
      <c r="D5" s="43" t="s">
        <v>61</v>
      </c>
      <c r="E5" s="44" t="s">
        <v>64</v>
      </c>
      <c r="F5" s="44" t="s">
        <v>61</v>
      </c>
      <c r="G5" s="43" t="s">
        <v>68</v>
      </c>
      <c r="H5" s="44" t="s">
        <v>70</v>
      </c>
      <c r="I5" s="43" t="s">
        <v>64</v>
      </c>
      <c r="J5" s="44" t="s">
        <v>61</v>
      </c>
      <c r="K5" s="43" t="s">
        <v>61</v>
      </c>
      <c r="L5" s="44" t="s">
        <v>61</v>
      </c>
      <c r="M5" s="56"/>
    </row>
    <row r="6" spans="1:13" ht="16.5" x14ac:dyDescent="0.35">
      <c r="A6" s="55" t="s">
        <v>2</v>
      </c>
      <c r="B6" s="63" t="s">
        <v>3</v>
      </c>
      <c r="C6" s="63" t="s">
        <v>4</v>
      </c>
      <c r="D6" s="43" t="s">
        <v>62</v>
      </c>
      <c r="E6" s="63" t="s">
        <v>65</v>
      </c>
      <c r="F6" s="63" t="s">
        <v>67</v>
      </c>
      <c r="G6" s="43" t="s">
        <v>69</v>
      </c>
      <c r="H6" s="63" t="s">
        <v>71</v>
      </c>
      <c r="I6" s="43" t="s">
        <v>73</v>
      </c>
      <c r="J6" s="63" t="s">
        <v>75</v>
      </c>
      <c r="K6" s="43" t="s">
        <v>125</v>
      </c>
      <c r="L6" s="63" t="s">
        <v>57</v>
      </c>
      <c r="M6" s="57" t="s">
        <v>9</v>
      </c>
    </row>
    <row r="7" spans="1:13" ht="16.5" x14ac:dyDescent="0.35">
      <c r="A7" s="58"/>
      <c r="B7" s="45"/>
      <c r="C7" s="45"/>
      <c r="D7" s="59"/>
      <c r="E7" s="64" t="s">
        <v>66</v>
      </c>
      <c r="F7" s="64"/>
      <c r="G7" s="59"/>
      <c r="H7" s="64" t="s">
        <v>72</v>
      </c>
      <c r="I7" s="59" t="s">
        <v>74</v>
      </c>
      <c r="J7" s="64" t="s">
        <v>76</v>
      </c>
      <c r="K7" s="59"/>
      <c r="L7" s="64"/>
      <c r="M7" s="60"/>
    </row>
    <row r="8" spans="1:13" ht="16.5" x14ac:dyDescent="0.35">
      <c r="A8" s="79" t="s">
        <v>59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80"/>
    </row>
    <row r="9" spans="1:13" ht="16.5" x14ac:dyDescent="0.35">
      <c r="A9" s="70" t="s">
        <v>22</v>
      </c>
      <c r="B9" s="70" t="s">
        <v>13</v>
      </c>
      <c r="C9" s="70" t="s">
        <v>63</v>
      </c>
      <c r="D9" s="71">
        <v>130800</v>
      </c>
      <c r="E9" s="71">
        <v>0</v>
      </c>
      <c r="F9" s="71">
        <v>48500</v>
      </c>
      <c r="G9" s="71">
        <v>4500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f>SUM(L9,K9,J9,I9,H9,G9,F9,E9,D9)</f>
        <v>183800</v>
      </c>
    </row>
    <row r="10" spans="1:13" ht="16.5" x14ac:dyDescent="0.35">
      <c r="A10" s="70"/>
      <c r="B10" s="70" t="s">
        <v>14</v>
      </c>
      <c r="C10" s="70" t="s">
        <v>63</v>
      </c>
      <c r="D10" s="71">
        <v>222776.62</v>
      </c>
      <c r="E10" s="71">
        <v>13732</v>
      </c>
      <c r="F10" s="71">
        <v>517687</v>
      </c>
      <c r="G10" s="71">
        <v>418840</v>
      </c>
      <c r="H10" s="71">
        <v>18848</v>
      </c>
      <c r="I10" s="71">
        <v>130000</v>
      </c>
      <c r="J10" s="71">
        <v>0</v>
      </c>
      <c r="K10" s="71">
        <v>0</v>
      </c>
      <c r="L10" s="71">
        <v>0</v>
      </c>
      <c r="M10" s="71">
        <f t="shared" ref="M10:M23" si="0">SUM(L10,K10,J10,I10,H10,G10,F10,E10,D10)</f>
        <v>1321883.6200000001</v>
      </c>
    </row>
    <row r="11" spans="1:13" ht="16.5" x14ac:dyDescent="0.35">
      <c r="A11" s="70"/>
      <c r="B11" s="70" t="s">
        <v>15</v>
      </c>
      <c r="C11" s="70" t="s">
        <v>63</v>
      </c>
      <c r="D11" s="71">
        <v>161674.20000000001</v>
      </c>
      <c r="E11" s="71">
        <v>47200</v>
      </c>
      <c r="F11" s="71">
        <v>341675.16</v>
      </c>
      <c r="G11" s="71">
        <v>28316.880000000001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f t="shared" si="0"/>
        <v>578866.24</v>
      </c>
    </row>
    <row r="12" spans="1:13" ht="16.5" x14ac:dyDescent="0.35">
      <c r="A12" s="70"/>
      <c r="B12" s="70" t="s">
        <v>16</v>
      </c>
      <c r="C12" s="70" t="s">
        <v>63</v>
      </c>
      <c r="D12" s="71">
        <v>127199.63</v>
      </c>
      <c r="E12" s="109">
        <v>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f t="shared" si="0"/>
        <v>127199.63</v>
      </c>
    </row>
    <row r="13" spans="1:13" ht="16.5" x14ac:dyDescent="0.35">
      <c r="A13" s="70" t="s">
        <v>23</v>
      </c>
      <c r="B13" s="70" t="s">
        <v>17</v>
      </c>
      <c r="C13" s="70" t="s">
        <v>63</v>
      </c>
      <c r="D13" s="71">
        <v>120490</v>
      </c>
      <c r="E13" s="109">
        <v>0</v>
      </c>
      <c r="F13" s="71">
        <v>53300</v>
      </c>
      <c r="G13" s="71">
        <v>9890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f t="shared" si="0"/>
        <v>183680</v>
      </c>
    </row>
    <row r="14" spans="1:13" ht="16.5" x14ac:dyDescent="0.35">
      <c r="A14" s="70"/>
      <c r="B14" s="70"/>
      <c r="C14" s="108" t="s">
        <v>20</v>
      </c>
      <c r="D14" s="71">
        <v>0</v>
      </c>
      <c r="E14" s="71">
        <v>0</v>
      </c>
      <c r="F14" s="71">
        <v>23900</v>
      </c>
      <c r="G14" s="71">
        <v>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f t="shared" si="0"/>
        <v>23900</v>
      </c>
    </row>
    <row r="15" spans="1:13" ht="16.5" x14ac:dyDescent="0.35">
      <c r="A15" s="70"/>
      <c r="B15" s="70"/>
      <c r="C15" s="108" t="s">
        <v>124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</row>
    <row r="16" spans="1:13" ht="16.5" x14ac:dyDescent="0.35">
      <c r="A16" s="70"/>
      <c r="B16" s="70"/>
      <c r="C16" s="108" t="s">
        <v>123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</row>
    <row r="17" spans="1:13" ht="16.5" x14ac:dyDescent="0.35">
      <c r="A17" s="70"/>
      <c r="B17" s="70" t="s">
        <v>18</v>
      </c>
      <c r="C17" s="70" t="s">
        <v>63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f t="shared" si="0"/>
        <v>0</v>
      </c>
    </row>
    <row r="18" spans="1:13" ht="16.5" x14ac:dyDescent="0.35">
      <c r="A18" s="70" t="s">
        <v>24</v>
      </c>
      <c r="B18" s="70" t="s">
        <v>19</v>
      </c>
      <c r="C18" s="70" t="s">
        <v>63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f t="shared" si="0"/>
        <v>0</v>
      </c>
    </row>
    <row r="19" spans="1:13" ht="16.5" x14ac:dyDescent="0.35">
      <c r="A19" s="70" t="s">
        <v>25</v>
      </c>
      <c r="B19" s="70" t="s">
        <v>20</v>
      </c>
      <c r="C19" s="70" t="s">
        <v>63</v>
      </c>
      <c r="D19" s="71">
        <v>0</v>
      </c>
      <c r="E19" s="71">
        <v>5000</v>
      </c>
      <c r="F19" s="71">
        <v>1017760</v>
      </c>
      <c r="G19" s="71">
        <v>0</v>
      </c>
      <c r="H19" s="71">
        <v>0</v>
      </c>
      <c r="I19" s="71">
        <v>140000</v>
      </c>
      <c r="J19" s="71">
        <v>0</v>
      </c>
      <c r="K19" s="71">
        <v>3000</v>
      </c>
      <c r="L19" s="71">
        <v>0</v>
      </c>
      <c r="M19" s="71">
        <f t="shared" si="0"/>
        <v>1165760</v>
      </c>
    </row>
    <row r="20" spans="1:13" ht="16.5" x14ac:dyDescent="0.35">
      <c r="A20" s="70" t="s">
        <v>10</v>
      </c>
      <c r="B20" s="70" t="s">
        <v>11</v>
      </c>
      <c r="C20" s="70" t="s">
        <v>63</v>
      </c>
      <c r="D20" s="71">
        <v>1328760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f t="shared" si="0"/>
        <v>1328760</v>
      </c>
    </row>
    <row r="21" spans="1:13" ht="16.5" x14ac:dyDescent="0.35">
      <c r="A21" s="70"/>
      <c r="B21" s="70" t="s">
        <v>12</v>
      </c>
      <c r="C21" s="70" t="s">
        <v>63</v>
      </c>
      <c r="D21" s="71">
        <v>3025642</v>
      </c>
      <c r="E21" s="71">
        <v>0</v>
      </c>
      <c r="F21" s="71">
        <v>916900</v>
      </c>
      <c r="G21" s="71">
        <v>495840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f t="shared" si="0"/>
        <v>4438382</v>
      </c>
    </row>
    <row r="22" spans="1:13" ht="16.5" x14ac:dyDescent="0.35">
      <c r="A22" s="70" t="s">
        <v>57</v>
      </c>
      <c r="B22" s="70" t="s">
        <v>57</v>
      </c>
      <c r="C22" s="70" t="s">
        <v>63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5807567</v>
      </c>
      <c r="M22" s="71">
        <f t="shared" si="0"/>
        <v>5807567</v>
      </c>
    </row>
    <row r="23" spans="1:13" ht="16.5" x14ac:dyDescent="0.35">
      <c r="A23" s="72"/>
      <c r="B23" s="73"/>
      <c r="C23" s="74" t="s">
        <v>9</v>
      </c>
      <c r="D23" s="75">
        <f t="shared" ref="D23:I23" si="1">SUM(D9:D22)</f>
        <v>5117342.45</v>
      </c>
      <c r="E23" s="75">
        <f t="shared" si="1"/>
        <v>65932</v>
      </c>
      <c r="F23" s="75">
        <f t="shared" si="1"/>
        <v>2919722.16</v>
      </c>
      <c r="G23" s="75">
        <f t="shared" si="1"/>
        <v>957386.88</v>
      </c>
      <c r="H23" s="75">
        <f t="shared" si="1"/>
        <v>18848</v>
      </c>
      <c r="I23" s="75">
        <f t="shared" si="1"/>
        <v>270000</v>
      </c>
      <c r="J23" s="75">
        <f>SUM(J9:J22)</f>
        <v>0</v>
      </c>
      <c r="K23" s="75">
        <f>SUM(K9:K22)</f>
        <v>3000</v>
      </c>
      <c r="L23" s="75">
        <f>SUM(L9:L22)</f>
        <v>5807567</v>
      </c>
      <c r="M23" s="75">
        <f t="shared" si="0"/>
        <v>15159798.489999998</v>
      </c>
    </row>
    <row r="24" spans="1:13" ht="16.5" x14ac:dyDescent="0.35">
      <c r="A24" s="2"/>
      <c r="B24" s="2"/>
      <c r="C24" s="2"/>
      <c r="D24" s="67"/>
      <c r="E24" s="2"/>
      <c r="F24" s="2"/>
      <c r="G24" s="2"/>
      <c r="H24" s="2"/>
      <c r="I24" s="2"/>
      <c r="J24" s="2"/>
      <c r="K24" s="2"/>
      <c r="L24" s="2"/>
    </row>
    <row r="25" spans="1:13" ht="23.25" x14ac:dyDescent="0.5">
      <c r="A25" s="3" t="s">
        <v>26</v>
      </c>
      <c r="B25" s="3"/>
      <c r="C25" s="3"/>
      <c r="D25" s="3"/>
      <c r="E25" s="3"/>
      <c r="F25" s="3"/>
      <c r="G25" s="3"/>
      <c r="H25" s="2"/>
      <c r="I25" s="2"/>
      <c r="J25" s="2"/>
      <c r="K25" s="2"/>
      <c r="L25" s="2"/>
    </row>
    <row r="26" spans="1:13" ht="23.25" x14ac:dyDescent="0.5">
      <c r="A26" s="3" t="s">
        <v>27</v>
      </c>
      <c r="B26" s="3"/>
      <c r="C26" s="3"/>
      <c r="D26" s="3"/>
      <c r="E26" s="3"/>
      <c r="F26" s="3"/>
      <c r="G26" s="3"/>
      <c r="H26" s="2"/>
      <c r="I26" s="2"/>
      <c r="J26" s="2"/>
      <c r="K26" s="2"/>
      <c r="L26" s="2"/>
    </row>
    <row r="27" spans="1:13" ht="23.25" x14ac:dyDescent="0.5">
      <c r="A27" s="3" t="s">
        <v>58</v>
      </c>
      <c r="B27" s="3"/>
      <c r="C27" s="3"/>
      <c r="D27" s="3"/>
      <c r="E27" s="3"/>
      <c r="F27" s="3"/>
      <c r="G27" s="3"/>
      <c r="H27" s="2"/>
      <c r="I27" s="2"/>
      <c r="J27" s="2"/>
      <c r="K27" s="2"/>
      <c r="L27" s="2"/>
    </row>
    <row r="28" spans="1:13" ht="16.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3" ht="16.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3" ht="16.5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3" ht="16.5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3" ht="16.5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6.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6.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6.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6.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6.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</sheetData>
  <mergeCells count="4">
    <mergeCell ref="A1:L1"/>
    <mergeCell ref="A2:L2"/>
    <mergeCell ref="A3:L3"/>
    <mergeCell ref="D4:L4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E10" sqref="E10"/>
    </sheetView>
  </sheetViews>
  <sheetFormatPr defaultRowHeight="15" x14ac:dyDescent="0.25"/>
  <cols>
    <col min="1" max="1" width="20.140625" customWidth="1"/>
    <col min="2" max="2" width="22.42578125" customWidth="1"/>
    <col min="3" max="3" width="24.7109375" customWidth="1"/>
    <col min="4" max="4" width="25" customWidth="1"/>
    <col min="5" max="5" width="22.42578125" customWidth="1"/>
  </cols>
  <sheetData>
    <row r="1" spans="1:5" ht="23.25" x14ac:dyDescent="0.5">
      <c r="A1" s="143" t="s">
        <v>0</v>
      </c>
      <c r="B1" s="143"/>
      <c r="C1" s="143"/>
      <c r="D1" s="143"/>
      <c r="E1" s="143"/>
    </row>
    <row r="2" spans="1:5" ht="23.25" x14ac:dyDescent="0.5">
      <c r="A2" s="143" t="s">
        <v>111</v>
      </c>
      <c r="B2" s="143"/>
      <c r="C2" s="143"/>
      <c r="D2" s="143"/>
      <c r="E2" s="143"/>
    </row>
    <row r="3" spans="1:5" ht="23.25" x14ac:dyDescent="0.5">
      <c r="A3" s="143" t="s">
        <v>112</v>
      </c>
      <c r="B3" s="143"/>
      <c r="C3" s="143"/>
      <c r="D3" s="143"/>
      <c r="E3" s="143"/>
    </row>
    <row r="4" spans="1:5" ht="23.25" x14ac:dyDescent="0.5">
      <c r="A4" s="3"/>
      <c r="B4" s="3"/>
      <c r="C4" s="3"/>
      <c r="D4" s="3"/>
      <c r="E4" s="3"/>
    </row>
    <row r="5" spans="1:5" ht="23.25" x14ac:dyDescent="0.5">
      <c r="A5" s="4"/>
      <c r="B5" s="4"/>
      <c r="C5" s="151" t="s">
        <v>61</v>
      </c>
      <c r="D5" s="152"/>
      <c r="E5" s="6"/>
    </row>
    <row r="6" spans="1:5" ht="23.25" x14ac:dyDescent="0.5">
      <c r="A6" s="51" t="s">
        <v>2</v>
      </c>
      <c r="B6" s="15" t="s">
        <v>3</v>
      </c>
      <c r="C6" s="12" t="s">
        <v>43</v>
      </c>
      <c r="D6" s="15" t="s">
        <v>77</v>
      </c>
      <c r="E6" s="52" t="s">
        <v>9</v>
      </c>
    </row>
    <row r="7" spans="1:5" ht="23.25" x14ac:dyDescent="0.5">
      <c r="A7" s="7"/>
      <c r="B7" s="16"/>
      <c r="C7" s="8"/>
      <c r="D7" s="16"/>
      <c r="E7" s="9"/>
    </row>
    <row r="8" spans="1:5" ht="23.25" x14ac:dyDescent="0.5">
      <c r="A8" s="76" t="s">
        <v>59</v>
      </c>
      <c r="B8" s="10"/>
      <c r="C8" s="19"/>
      <c r="D8" s="25"/>
      <c r="E8" s="20"/>
    </row>
    <row r="9" spans="1:5" ht="23.25" x14ac:dyDescent="0.5">
      <c r="A9" s="21"/>
      <c r="B9" s="24"/>
      <c r="C9" s="22"/>
      <c r="D9" s="26"/>
      <c r="E9" s="23"/>
    </row>
    <row r="10" spans="1:5" ht="23.25" x14ac:dyDescent="0.5">
      <c r="A10" s="21" t="s">
        <v>23</v>
      </c>
      <c r="B10" s="24" t="s">
        <v>78</v>
      </c>
      <c r="C10" s="22">
        <v>1169371.19</v>
      </c>
      <c r="D10" s="26">
        <v>832000</v>
      </c>
      <c r="E10" s="23">
        <f>SUM(C10,D10)</f>
        <v>2001371.19</v>
      </c>
    </row>
    <row r="11" spans="1:5" ht="23.25" x14ac:dyDescent="0.5">
      <c r="A11" s="21"/>
      <c r="B11" s="24"/>
      <c r="C11" s="22"/>
      <c r="D11" s="26"/>
      <c r="E11" s="23"/>
    </row>
    <row r="12" spans="1:5" ht="23.25" x14ac:dyDescent="0.5">
      <c r="A12" s="21"/>
      <c r="B12" s="24"/>
      <c r="C12" s="22"/>
      <c r="D12" s="26"/>
      <c r="E12" s="23"/>
    </row>
    <row r="13" spans="1:5" ht="23.25" x14ac:dyDescent="0.5">
      <c r="A13" s="21"/>
      <c r="B13" s="24"/>
      <c r="C13" s="22"/>
      <c r="D13" s="26"/>
      <c r="E13" s="23"/>
    </row>
    <row r="14" spans="1:5" ht="23.25" x14ac:dyDescent="0.5">
      <c r="A14" s="21"/>
      <c r="B14" s="24"/>
      <c r="C14" s="22"/>
      <c r="D14" s="26"/>
      <c r="E14" s="23"/>
    </row>
    <row r="15" spans="1:5" ht="23.25" x14ac:dyDescent="0.5">
      <c r="A15" s="21"/>
      <c r="B15" s="24"/>
      <c r="C15" s="22"/>
      <c r="D15" s="26"/>
      <c r="E15" s="23"/>
    </row>
    <row r="16" spans="1:5" ht="23.25" x14ac:dyDescent="0.5">
      <c r="A16" s="30"/>
      <c r="B16" s="32" t="s">
        <v>9</v>
      </c>
      <c r="C16" s="28">
        <f>SUM(C8:C15)</f>
        <v>1169371.19</v>
      </c>
      <c r="D16" s="27">
        <f>SUM(D8:D15)</f>
        <v>832000</v>
      </c>
      <c r="E16" s="29">
        <f>SUM(E8:E15)</f>
        <v>2001371.19</v>
      </c>
    </row>
    <row r="17" spans="1:12" ht="23.25" x14ac:dyDescent="0.5">
      <c r="A17" s="77"/>
      <c r="B17" s="77"/>
      <c r="C17" s="78"/>
      <c r="D17" s="78"/>
      <c r="E17" s="78"/>
    </row>
    <row r="19" spans="1:12" ht="23.25" x14ac:dyDescent="0.5">
      <c r="A19" s="3" t="s">
        <v>26</v>
      </c>
      <c r="B19" s="3"/>
      <c r="C19" s="3"/>
      <c r="D19" s="3"/>
      <c r="E19" s="3"/>
      <c r="F19" s="3"/>
      <c r="G19" s="3"/>
      <c r="H19" s="2"/>
      <c r="I19" s="2"/>
      <c r="J19" s="2"/>
      <c r="K19" s="2"/>
      <c r="L19" s="2"/>
    </row>
    <row r="20" spans="1:12" ht="23.25" x14ac:dyDescent="0.5">
      <c r="A20" s="3" t="s">
        <v>27</v>
      </c>
      <c r="B20" s="3"/>
      <c r="C20" s="3"/>
      <c r="D20" s="3"/>
      <c r="E20" s="3"/>
      <c r="F20" s="3"/>
      <c r="G20" s="3"/>
      <c r="H20" s="2"/>
      <c r="I20" s="2"/>
      <c r="J20" s="2"/>
      <c r="K20" s="2"/>
      <c r="L20" s="2"/>
    </row>
    <row r="21" spans="1:12" ht="23.25" x14ac:dyDescent="0.5">
      <c r="A21" s="3" t="s">
        <v>58</v>
      </c>
      <c r="B21" s="3"/>
      <c r="C21" s="3"/>
      <c r="D21" s="3"/>
      <c r="E21" s="3"/>
      <c r="F21" s="3"/>
      <c r="G21" s="3"/>
      <c r="H21" s="2"/>
      <c r="I21" s="2"/>
      <c r="J21" s="2"/>
      <c r="K21" s="2"/>
      <c r="L21" s="2"/>
    </row>
  </sheetData>
  <mergeCells count="4">
    <mergeCell ref="A1:E1"/>
    <mergeCell ref="A2:E2"/>
    <mergeCell ref="A3:E3"/>
    <mergeCell ref="C5:D5"/>
  </mergeCells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activeCell="E40" sqref="E40"/>
    </sheetView>
  </sheetViews>
  <sheetFormatPr defaultRowHeight="15" x14ac:dyDescent="0.25"/>
  <cols>
    <col min="1" max="1" width="20.85546875" customWidth="1"/>
    <col min="2" max="2" width="15.85546875" customWidth="1"/>
    <col min="3" max="3" width="10.5703125" customWidth="1"/>
    <col min="4" max="4" width="9.5703125" customWidth="1"/>
    <col min="5" max="5" width="10.42578125" customWidth="1"/>
    <col min="6" max="6" width="10.140625" customWidth="1"/>
    <col min="7" max="7" width="9.7109375" customWidth="1"/>
    <col min="8" max="8" width="8" customWidth="1"/>
    <col min="10" max="10" width="8.42578125" customWidth="1"/>
    <col min="11" max="11" width="9.140625" customWidth="1"/>
    <col min="12" max="12" width="10" customWidth="1"/>
    <col min="13" max="13" width="9.28515625" customWidth="1"/>
  </cols>
  <sheetData>
    <row r="1" spans="1:13" ht="21" x14ac:dyDescent="0.4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ht="21" x14ac:dyDescent="0.45">
      <c r="A2" s="162" t="s">
        <v>79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13" ht="21" x14ac:dyDescent="0.45">
      <c r="A3" s="162" t="s">
        <v>122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13" ht="16.5" x14ac:dyDescent="0.35">
      <c r="A4" s="53"/>
      <c r="B4" s="61"/>
      <c r="C4" s="61"/>
      <c r="D4" s="44" t="s">
        <v>94</v>
      </c>
      <c r="E4" s="61"/>
      <c r="F4" s="164" t="s">
        <v>61</v>
      </c>
      <c r="G4" s="164"/>
      <c r="H4" s="164"/>
      <c r="I4" s="164"/>
      <c r="J4" s="164"/>
      <c r="K4" s="164"/>
      <c r="L4" s="164"/>
      <c r="M4" s="165"/>
    </row>
    <row r="5" spans="1:13" ht="16.5" x14ac:dyDescent="0.35">
      <c r="A5" s="55"/>
      <c r="B5" s="62"/>
      <c r="C5" s="63" t="s">
        <v>94</v>
      </c>
      <c r="D5" s="63" t="s">
        <v>20</v>
      </c>
      <c r="E5" s="62"/>
      <c r="F5" s="44" t="s">
        <v>61</v>
      </c>
      <c r="G5" s="44" t="s">
        <v>61</v>
      </c>
      <c r="H5" s="105" t="s">
        <v>61</v>
      </c>
      <c r="I5" s="44" t="s">
        <v>61</v>
      </c>
      <c r="J5" s="43" t="s">
        <v>68</v>
      </c>
      <c r="K5" s="44" t="s">
        <v>70</v>
      </c>
      <c r="L5" s="111" t="s">
        <v>64</v>
      </c>
      <c r="M5" s="44" t="s">
        <v>61</v>
      </c>
    </row>
    <row r="6" spans="1:13" ht="16.5" x14ac:dyDescent="0.35">
      <c r="A6" s="55" t="s">
        <v>80</v>
      </c>
      <c r="B6" s="63" t="s">
        <v>5</v>
      </c>
      <c r="C6" s="63" t="s">
        <v>21</v>
      </c>
      <c r="D6" s="63" t="s">
        <v>124</v>
      </c>
      <c r="E6" s="63" t="s">
        <v>9</v>
      </c>
      <c r="F6" s="63" t="s">
        <v>62</v>
      </c>
      <c r="G6" s="63" t="s">
        <v>126</v>
      </c>
      <c r="H6" s="105" t="s">
        <v>125</v>
      </c>
      <c r="I6" s="63" t="s">
        <v>67</v>
      </c>
      <c r="J6" s="43" t="s">
        <v>69</v>
      </c>
      <c r="K6" s="63" t="s">
        <v>71</v>
      </c>
      <c r="L6" s="111" t="s">
        <v>73</v>
      </c>
      <c r="M6" s="63" t="s">
        <v>57</v>
      </c>
    </row>
    <row r="7" spans="1:13" ht="16.5" x14ac:dyDescent="0.35">
      <c r="A7" s="58"/>
      <c r="B7" s="45"/>
      <c r="C7" s="45"/>
      <c r="D7" s="64" t="s">
        <v>123</v>
      </c>
      <c r="E7" s="45"/>
      <c r="F7" s="64"/>
      <c r="G7" s="64" t="s">
        <v>127</v>
      </c>
      <c r="H7" s="59"/>
      <c r="I7" s="64"/>
      <c r="J7" s="59"/>
      <c r="K7" s="64" t="s">
        <v>72</v>
      </c>
      <c r="L7" s="112" t="s">
        <v>74</v>
      </c>
      <c r="M7" s="64"/>
    </row>
    <row r="8" spans="1:13" ht="16.5" x14ac:dyDescent="0.35">
      <c r="A8" s="79" t="s">
        <v>59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1:13" ht="16.5" x14ac:dyDescent="0.35">
      <c r="A9" s="70" t="s">
        <v>57</v>
      </c>
      <c r="B9" s="71">
        <v>11969344</v>
      </c>
      <c r="C9" s="71">
        <v>5807567</v>
      </c>
      <c r="D9" s="71"/>
      <c r="E9" s="71">
        <f>SUM(C9,D9)</f>
        <v>5807567</v>
      </c>
      <c r="F9" s="71">
        <v>0</v>
      </c>
      <c r="G9" s="71"/>
      <c r="H9" s="71"/>
      <c r="I9" s="71">
        <v>0</v>
      </c>
      <c r="J9" s="71">
        <v>0</v>
      </c>
      <c r="K9" s="71">
        <v>0</v>
      </c>
      <c r="L9" s="71">
        <v>0</v>
      </c>
      <c r="M9" s="71">
        <v>5807567</v>
      </c>
    </row>
    <row r="10" spans="1:13" ht="16.5" x14ac:dyDescent="0.35">
      <c r="A10" s="70" t="s">
        <v>11</v>
      </c>
      <c r="B10" s="71">
        <v>2657520</v>
      </c>
      <c r="C10" s="71">
        <v>1328760</v>
      </c>
      <c r="D10" s="71"/>
      <c r="E10" s="71">
        <f t="shared" ref="E10:E19" si="0">SUM(C10,D10)</f>
        <v>1328760</v>
      </c>
      <c r="F10" s="71">
        <v>1328760</v>
      </c>
      <c r="G10" s="71"/>
      <c r="H10" s="71"/>
      <c r="I10" s="71">
        <v>0</v>
      </c>
      <c r="J10" s="71">
        <v>0</v>
      </c>
      <c r="K10" s="71"/>
      <c r="L10" s="71">
        <v>0</v>
      </c>
      <c r="M10" s="71">
        <v>0</v>
      </c>
    </row>
    <row r="11" spans="1:13" ht="16.5" x14ac:dyDescent="0.35">
      <c r="A11" s="70" t="s">
        <v>12</v>
      </c>
      <c r="B11" s="71">
        <v>9456600</v>
      </c>
      <c r="C11" s="71">
        <v>4438382</v>
      </c>
      <c r="D11" s="71"/>
      <c r="E11" s="71">
        <f t="shared" si="0"/>
        <v>4438382</v>
      </c>
      <c r="F11" s="71">
        <v>3025642</v>
      </c>
      <c r="G11" s="71"/>
      <c r="H11" s="71"/>
      <c r="I11" s="71">
        <v>916900</v>
      </c>
      <c r="J11" s="71">
        <v>495840</v>
      </c>
      <c r="K11" s="71">
        <v>0</v>
      </c>
      <c r="L11" s="71">
        <v>0</v>
      </c>
      <c r="M11" s="71">
        <v>0</v>
      </c>
    </row>
    <row r="12" spans="1:13" ht="16.5" x14ac:dyDescent="0.35">
      <c r="A12" s="70" t="s">
        <v>13</v>
      </c>
      <c r="B12" s="71">
        <v>1375200</v>
      </c>
      <c r="C12" s="71">
        <v>183800</v>
      </c>
      <c r="D12" s="71"/>
      <c r="E12" s="71">
        <f t="shared" si="0"/>
        <v>183800</v>
      </c>
      <c r="F12" s="71">
        <v>130800</v>
      </c>
      <c r="G12" s="71"/>
      <c r="H12" s="71"/>
      <c r="I12" s="71">
        <v>48500</v>
      </c>
      <c r="J12" s="71">
        <v>4500</v>
      </c>
      <c r="K12" s="71">
        <v>0</v>
      </c>
      <c r="L12" s="71">
        <v>0</v>
      </c>
      <c r="M12" s="71">
        <v>0</v>
      </c>
    </row>
    <row r="13" spans="1:13" ht="16.5" x14ac:dyDescent="0.35">
      <c r="A13" s="70" t="s">
        <v>14</v>
      </c>
      <c r="B13" s="71">
        <v>3427896</v>
      </c>
      <c r="C13" s="71">
        <v>1321883.6200000001</v>
      </c>
      <c r="D13" s="71"/>
      <c r="E13" s="71">
        <f t="shared" si="0"/>
        <v>1321883.6200000001</v>
      </c>
      <c r="F13" s="71">
        <v>222776.62</v>
      </c>
      <c r="G13" s="71">
        <v>13732</v>
      </c>
      <c r="H13" s="71"/>
      <c r="I13" s="71">
        <v>517687</v>
      </c>
      <c r="J13" s="71">
        <v>418840</v>
      </c>
      <c r="K13" s="71">
        <v>18848</v>
      </c>
      <c r="L13" s="71">
        <v>130000</v>
      </c>
      <c r="M13" s="71">
        <v>0</v>
      </c>
    </row>
    <row r="14" spans="1:13" ht="16.5" x14ac:dyDescent="0.35">
      <c r="A14" s="70" t="s">
        <v>15</v>
      </c>
      <c r="B14" s="71">
        <v>2013240</v>
      </c>
      <c r="C14" s="71">
        <v>578866.24</v>
      </c>
      <c r="D14" s="71"/>
      <c r="E14" s="71">
        <f t="shared" si="0"/>
        <v>578866.24</v>
      </c>
      <c r="F14" s="71">
        <v>161674.20000000001</v>
      </c>
      <c r="G14" s="71">
        <v>47200</v>
      </c>
      <c r="H14" s="71"/>
      <c r="I14" s="71">
        <v>341675.16</v>
      </c>
      <c r="J14" s="71">
        <v>28316.880000000001</v>
      </c>
      <c r="K14" s="71">
        <v>0</v>
      </c>
      <c r="L14" s="71">
        <v>0</v>
      </c>
      <c r="M14" s="71">
        <v>0</v>
      </c>
    </row>
    <row r="15" spans="1:13" ht="16.5" x14ac:dyDescent="0.35">
      <c r="A15" s="70" t="s">
        <v>16</v>
      </c>
      <c r="B15" s="71">
        <v>297000</v>
      </c>
      <c r="C15" s="71">
        <v>127199.63</v>
      </c>
      <c r="D15" s="71"/>
      <c r="E15" s="71">
        <f t="shared" si="0"/>
        <v>127199.63</v>
      </c>
      <c r="F15" s="71">
        <v>127199.63</v>
      </c>
      <c r="G15" s="71"/>
      <c r="H15" s="71"/>
      <c r="I15" s="71">
        <v>0</v>
      </c>
      <c r="J15" s="71">
        <v>0</v>
      </c>
      <c r="K15" s="71">
        <v>0</v>
      </c>
      <c r="L15" s="71">
        <v>0</v>
      </c>
      <c r="M15" s="71">
        <v>0</v>
      </c>
    </row>
    <row r="16" spans="1:13" ht="16.5" x14ac:dyDescent="0.35">
      <c r="A16" s="70" t="s">
        <v>17</v>
      </c>
      <c r="B16" s="71">
        <v>404200</v>
      </c>
      <c r="C16" s="71">
        <v>183680</v>
      </c>
      <c r="D16" s="71">
        <v>23900</v>
      </c>
      <c r="E16" s="71">
        <f t="shared" si="0"/>
        <v>207580</v>
      </c>
      <c r="F16" s="71">
        <v>120490</v>
      </c>
      <c r="G16" s="71"/>
      <c r="H16" s="71"/>
      <c r="I16" s="71">
        <v>77200</v>
      </c>
      <c r="J16" s="71">
        <v>9890</v>
      </c>
      <c r="K16" s="71">
        <v>0</v>
      </c>
      <c r="L16" s="71"/>
      <c r="M16" s="71">
        <v>0</v>
      </c>
    </row>
    <row r="17" spans="1:14" ht="16.5" x14ac:dyDescent="0.35">
      <c r="A17" s="70" t="s">
        <v>18</v>
      </c>
      <c r="B17" s="71">
        <v>3421000</v>
      </c>
      <c r="C17" s="71">
        <v>0</v>
      </c>
      <c r="D17" s="71"/>
      <c r="E17" s="71">
        <f t="shared" si="0"/>
        <v>0</v>
      </c>
      <c r="F17" s="71">
        <v>0</v>
      </c>
      <c r="G17" s="71"/>
      <c r="H17" s="71"/>
      <c r="I17" s="71">
        <v>0</v>
      </c>
      <c r="J17" s="71">
        <v>0</v>
      </c>
      <c r="K17" s="71">
        <v>0</v>
      </c>
      <c r="L17" s="71">
        <v>0</v>
      </c>
      <c r="M17" s="71">
        <v>0</v>
      </c>
    </row>
    <row r="18" spans="1:14" ht="16.5" x14ac:dyDescent="0.35">
      <c r="A18" s="70" t="s">
        <v>19</v>
      </c>
      <c r="B18" s="71">
        <v>15000</v>
      </c>
      <c r="C18" s="71">
        <v>0</v>
      </c>
      <c r="D18" s="71"/>
      <c r="E18" s="71">
        <f t="shared" si="0"/>
        <v>0</v>
      </c>
      <c r="F18" s="71">
        <v>0</v>
      </c>
      <c r="G18" s="71"/>
      <c r="H18" s="71"/>
      <c r="I18" s="71">
        <v>0</v>
      </c>
      <c r="J18" s="71">
        <v>0</v>
      </c>
      <c r="K18" s="71">
        <v>0</v>
      </c>
      <c r="L18" s="71">
        <v>0</v>
      </c>
      <c r="M18" s="71">
        <v>0</v>
      </c>
    </row>
    <row r="19" spans="1:14" ht="16.5" x14ac:dyDescent="0.35">
      <c r="A19" s="70" t="s">
        <v>20</v>
      </c>
      <c r="B19" s="71">
        <v>2383000</v>
      </c>
      <c r="C19" s="71">
        <v>1165760</v>
      </c>
      <c r="D19" s="71"/>
      <c r="E19" s="71">
        <f t="shared" si="0"/>
        <v>1165760</v>
      </c>
      <c r="F19" s="71">
        <v>0</v>
      </c>
      <c r="G19" s="71">
        <v>5000</v>
      </c>
      <c r="H19" s="71">
        <v>3000</v>
      </c>
      <c r="I19" s="71">
        <v>1017760</v>
      </c>
      <c r="J19" s="71">
        <v>0</v>
      </c>
      <c r="K19" s="71">
        <v>0</v>
      </c>
      <c r="L19" s="71">
        <v>140000</v>
      </c>
      <c r="M19" s="71">
        <v>0</v>
      </c>
    </row>
    <row r="20" spans="1:14" ht="16.5" x14ac:dyDescent="0.35">
      <c r="A20" s="83" t="s">
        <v>81</v>
      </c>
      <c r="B20" s="84">
        <f t="shared" ref="B20:M20" si="1">SUM(B9:B19)</f>
        <v>37420000</v>
      </c>
      <c r="C20" s="85">
        <f t="shared" si="1"/>
        <v>15135898.490000002</v>
      </c>
      <c r="D20" s="85">
        <f t="shared" si="1"/>
        <v>23900</v>
      </c>
      <c r="E20" s="85">
        <f t="shared" si="1"/>
        <v>15159798.490000002</v>
      </c>
      <c r="F20" s="84">
        <f t="shared" si="1"/>
        <v>5117342.45</v>
      </c>
      <c r="G20" s="84">
        <f t="shared" si="1"/>
        <v>65932</v>
      </c>
      <c r="H20" s="84">
        <f t="shared" si="1"/>
        <v>3000</v>
      </c>
      <c r="I20" s="84">
        <f t="shared" si="1"/>
        <v>2919722.16</v>
      </c>
      <c r="J20" s="84">
        <f t="shared" si="1"/>
        <v>957386.88</v>
      </c>
      <c r="K20" s="84">
        <f t="shared" si="1"/>
        <v>18848</v>
      </c>
      <c r="L20" s="84">
        <f t="shared" si="1"/>
        <v>270000</v>
      </c>
      <c r="M20" s="84">
        <f t="shared" si="1"/>
        <v>5807567</v>
      </c>
    </row>
    <row r="21" spans="1:14" ht="16.5" x14ac:dyDescent="0.35">
      <c r="A21" s="86" t="s">
        <v>82</v>
      </c>
      <c r="B21" s="73"/>
      <c r="C21" s="73"/>
      <c r="D21" s="73"/>
      <c r="E21" s="73"/>
      <c r="F21" s="87"/>
      <c r="G21" s="87"/>
      <c r="H21" s="87"/>
      <c r="I21" s="73"/>
      <c r="J21" s="73"/>
      <c r="K21" s="73"/>
      <c r="L21" s="73"/>
      <c r="M21" s="73"/>
    </row>
    <row r="22" spans="1:14" s="82" customFormat="1" ht="16.5" x14ac:dyDescent="0.35">
      <c r="A22" s="45" t="s">
        <v>83</v>
      </c>
      <c r="B22" s="88">
        <v>512000</v>
      </c>
      <c r="C22" s="88">
        <v>415333.63</v>
      </c>
      <c r="D22" s="88"/>
      <c r="E22" s="88">
        <f t="shared" ref="E22:E27" si="2">SUM(C22,D22)</f>
        <v>415333.63</v>
      </c>
      <c r="F22" s="45"/>
      <c r="G22" s="45"/>
      <c r="H22" s="45"/>
      <c r="I22" s="45"/>
      <c r="J22" s="45"/>
      <c r="K22" s="45"/>
      <c r="L22" s="45"/>
      <c r="M22" s="45"/>
    </row>
    <row r="23" spans="1:14" s="82" customFormat="1" ht="16.5" x14ac:dyDescent="0.35">
      <c r="A23" s="70" t="s">
        <v>84</v>
      </c>
      <c r="B23" s="71">
        <v>135300</v>
      </c>
      <c r="C23" s="71">
        <v>96204.2</v>
      </c>
      <c r="D23" s="71"/>
      <c r="E23" s="88">
        <f t="shared" si="2"/>
        <v>96204.2</v>
      </c>
      <c r="F23" s="70"/>
      <c r="G23" s="70"/>
      <c r="H23" s="70"/>
      <c r="I23" s="70"/>
      <c r="J23" s="70"/>
      <c r="K23" s="70"/>
      <c r="L23" s="70"/>
      <c r="M23" s="70"/>
    </row>
    <row r="24" spans="1:14" s="82" customFormat="1" ht="16.5" x14ac:dyDescent="0.35">
      <c r="A24" s="70" t="s">
        <v>85</v>
      </c>
      <c r="B24" s="71" t="s">
        <v>97</v>
      </c>
      <c r="C24" s="71"/>
      <c r="D24" s="71"/>
      <c r="E24" s="88">
        <f t="shared" si="2"/>
        <v>0</v>
      </c>
      <c r="F24" s="70"/>
      <c r="G24" s="70"/>
      <c r="H24" s="70"/>
      <c r="I24" s="70"/>
      <c r="J24" s="70"/>
      <c r="K24" s="70"/>
      <c r="L24" s="70"/>
      <c r="M24" s="70"/>
    </row>
    <row r="25" spans="1:14" s="82" customFormat="1" ht="16.5" x14ac:dyDescent="0.35">
      <c r="A25" s="70" t="s">
        <v>86</v>
      </c>
      <c r="B25" s="71">
        <v>160000</v>
      </c>
      <c r="C25" s="71">
        <v>90754.39</v>
      </c>
      <c r="D25" s="71"/>
      <c r="E25" s="88">
        <f t="shared" si="2"/>
        <v>90754.39</v>
      </c>
      <c r="F25" s="70"/>
      <c r="G25" s="70"/>
      <c r="H25" s="70"/>
      <c r="I25" s="70"/>
      <c r="J25" s="70"/>
      <c r="K25" s="70"/>
      <c r="L25" s="70"/>
      <c r="M25" s="70"/>
    </row>
    <row r="26" spans="1:14" s="82" customFormat="1" ht="16.5" x14ac:dyDescent="0.35">
      <c r="A26" s="70" t="s">
        <v>87</v>
      </c>
      <c r="B26" s="71">
        <v>10100</v>
      </c>
      <c r="C26" s="71">
        <v>8430</v>
      </c>
      <c r="D26" s="71"/>
      <c r="E26" s="88">
        <f t="shared" si="2"/>
        <v>8430</v>
      </c>
      <c r="F26" s="70"/>
      <c r="G26" s="70"/>
      <c r="H26" s="70"/>
      <c r="I26" s="70"/>
      <c r="J26" s="70"/>
      <c r="K26" s="70"/>
      <c r="L26" s="70"/>
      <c r="M26" s="70"/>
    </row>
    <row r="27" spans="1:14" s="82" customFormat="1" ht="16.5" x14ac:dyDescent="0.35">
      <c r="A27" s="70" t="s">
        <v>88</v>
      </c>
      <c r="B27" s="71">
        <v>500</v>
      </c>
      <c r="C27" s="71">
        <v>0</v>
      </c>
      <c r="D27" s="71"/>
      <c r="E27" s="88">
        <f t="shared" si="2"/>
        <v>0</v>
      </c>
      <c r="F27" s="70"/>
      <c r="G27" s="70"/>
      <c r="H27" s="70"/>
      <c r="I27" s="70"/>
      <c r="J27" s="70"/>
      <c r="K27" s="70"/>
      <c r="L27" s="70"/>
      <c r="M27" s="70"/>
    </row>
    <row r="28" spans="1:14" s="82" customFormat="1" ht="16.5" x14ac:dyDescent="0.35">
      <c r="A28" s="61"/>
      <c r="B28" s="92"/>
      <c r="C28" s="92"/>
      <c r="D28" s="92"/>
      <c r="E28" s="92"/>
      <c r="F28" s="61"/>
      <c r="G28" s="61"/>
      <c r="H28" s="61"/>
      <c r="I28" s="61"/>
      <c r="J28" s="61"/>
      <c r="K28" s="61"/>
      <c r="L28" s="61"/>
      <c r="M28" s="70"/>
      <c r="N28" s="95"/>
    </row>
    <row r="29" spans="1:14" s="82" customFormat="1" ht="16.5" x14ac:dyDescent="0.35">
      <c r="A29" s="68"/>
      <c r="B29" s="69"/>
      <c r="C29" s="69"/>
      <c r="D29" s="69"/>
      <c r="E29" s="69"/>
      <c r="F29" s="68"/>
      <c r="G29" s="68"/>
      <c r="H29" s="68"/>
      <c r="I29" s="68"/>
      <c r="J29" s="68"/>
      <c r="K29" s="68"/>
      <c r="L29" s="68"/>
      <c r="M29" s="68"/>
      <c r="N29" s="93"/>
    </row>
    <row r="30" spans="1:14" s="82" customFormat="1" ht="16.5" x14ac:dyDescent="0.35">
      <c r="A30" s="98"/>
      <c r="B30" s="99"/>
      <c r="C30" s="99"/>
      <c r="D30" s="99"/>
      <c r="E30" s="99"/>
      <c r="F30" s="98"/>
      <c r="G30" s="98"/>
      <c r="H30" s="98"/>
      <c r="I30" s="98"/>
      <c r="J30" s="98"/>
      <c r="K30" s="98"/>
      <c r="L30" s="98"/>
      <c r="M30" s="98"/>
      <c r="N30" s="93"/>
    </row>
    <row r="31" spans="1:14" s="94" customFormat="1" ht="18" customHeight="1" x14ac:dyDescent="0.35">
      <c r="A31" s="98"/>
      <c r="B31" s="99"/>
      <c r="C31" s="99"/>
      <c r="D31" s="99"/>
      <c r="E31" s="99"/>
      <c r="F31" s="98"/>
      <c r="G31" s="98"/>
      <c r="H31" s="98"/>
      <c r="I31" s="98"/>
      <c r="J31" s="98"/>
      <c r="K31" s="98"/>
      <c r="L31" s="98"/>
      <c r="M31" s="98"/>
      <c r="N31" s="93"/>
    </row>
    <row r="32" spans="1:14" s="93" customFormat="1" ht="16.5" x14ac:dyDescent="0.35">
      <c r="A32" s="166" t="s">
        <v>93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</row>
    <row r="33" spans="1:14" ht="16.5" x14ac:dyDescent="0.35">
      <c r="A33" s="53"/>
      <c r="B33" s="61"/>
      <c r="C33" s="61"/>
      <c r="D33" s="44" t="s">
        <v>94</v>
      </c>
      <c r="E33" s="61"/>
      <c r="F33" s="164" t="s">
        <v>61</v>
      </c>
      <c r="G33" s="164"/>
      <c r="H33" s="164"/>
      <c r="I33" s="164"/>
      <c r="J33" s="164"/>
      <c r="K33" s="164"/>
      <c r="L33" s="164"/>
      <c r="M33" s="165"/>
    </row>
    <row r="34" spans="1:14" ht="16.5" x14ac:dyDescent="0.35">
      <c r="A34" s="55"/>
      <c r="B34" s="62"/>
      <c r="C34" s="63" t="s">
        <v>94</v>
      </c>
      <c r="D34" s="63" t="s">
        <v>20</v>
      </c>
      <c r="E34" s="62"/>
      <c r="F34" s="43" t="s">
        <v>61</v>
      </c>
      <c r="G34" s="44" t="s">
        <v>61</v>
      </c>
      <c r="H34" s="105" t="s">
        <v>61</v>
      </c>
      <c r="I34" s="44" t="s">
        <v>61</v>
      </c>
      <c r="J34" s="43" t="s">
        <v>68</v>
      </c>
      <c r="K34" s="44" t="s">
        <v>70</v>
      </c>
      <c r="L34" s="43" t="s">
        <v>64</v>
      </c>
      <c r="M34" s="44" t="s">
        <v>61</v>
      </c>
    </row>
    <row r="35" spans="1:14" ht="16.5" x14ac:dyDescent="0.35">
      <c r="A35" s="55" t="s">
        <v>80</v>
      </c>
      <c r="B35" s="63" t="s">
        <v>5</v>
      </c>
      <c r="C35" s="63" t="s">
        <v>21</v>
      </c>
      <c r="D35" s="63" t="s">
        <v>124</v>
      </c>
      <c r="E35" s="63" t="s">
        <v>9</v>
      </c>
      <c r="F35" s="43" t="s">
        <v>62</v>
      </c>
      <c r="G35" s="63" t="s">
        <v>126</v>
      </c>
      <c r="H35" s="105" t="s">
        <v>125</v>
      </c>
      <c r="I35" s="63" t="s">
        <v>67</v>
      </c>
      <c r="J35" s="43" t="s">
        <v>69</v>
      </c>
      <c r="K35" s="63" t="s">
        <v>71</v>
      </c>
      <c r="L35" s="43" t="s">
        <v>73</v>
      </c>
      <c r="M35" s="63" t="s">
        <v>57</v>
      </c>
    </row>
    <row r="36" spans="1:14" ht="16.5" x14ac:dyDescent="0.35">
      <c r="A36" s="58"/>
      <c r="B36" s="45"/>
      <c r="C36" s="45"/>
      <c r="D36" s="64" t="s">
        <v>123</v>
      </c>
      <c r="E36" s="45"/>
      <c r="F36" s="59"/>
      <c r="G36" s="64" t="s">
        <v>127</v>
      </c>
      <c r="H36" s="59"/>
      <c r="I36" s="64"/>
      <c r="J36" s="59"/>
      <c r="K36" s="64" t="s">
        <v>72</v>
      </c>
      <c r="L36" s="59" t="s">
        <v>74</v>
      </c>
      <c r="M36" s="64"/>
    </row>
    <row r="37" spans="1:14" s="82" customFormat="1" ht="16.5" x14ac:dyDescent="0.35">
      <c r="A37" s="45" t="s">
        <v>89</v>
      </c>
      <c r="B37" s="88">
        <v>17782100</v>
      </c>
      <c r="C37" s="88">
        <v>11100002.85</v>
      </c>
      <c r="D37" s="88"/>
      <c r="E37" s="88">
        <f>SUM(C37,D37)</f>
        <v>11100002.85</v>
      </c>
      <c r="F37" s="45"/>
      <c r="G37" s="45"/>
      <c r="H37" s="45"/>
      <c r="I37" s="45"/>
      <c r="J37" s="45"/>
      <c r="K37" s="45"/>
      <c r="L37" s="45"/>
      <c r="M37" s="70"/>
      <c r="N37" s="95"/>
    </row>
    <row r="38" spans="1:14" s="82" customFormat="1" ht="16.5" x14ac:dyDescent="0.35">
      <c r="A38" s="70" t="s">
        <v>90</v>
      </c>
      <c r="B38" s="71">
        <v>18820000</v>
      </c>
      <c r="C38" s="71">
        <v>11564822</v>
      </c>
      <c r="D38" s="71"/>
      <c r="E38" s="88">
        <f>SUM(C38,D38)</f>
        <v>11564822</v>
      </c>
      <c r="F38" s="70"/>
      <c r="G38" s="70"/>
      <c r="H38" s="70"/>
      <c r="I38" s="70"/>
      <c r="J38" s="70"/>
      <c r="K38" s="70"/>
      <c r="L38" s="70"/>
      <c r="M38" s="70"/>
    </row>
    <row r="39" spans="1:14" s="82" customFormat="1" ht="16.5" x14ac:dyDescent="0.35">
      <c r="A39" s="108" t="s">
        <v>128</v>
      </c>
      <c r="B39" s="110">
        <v>0</v>
      </c>
      <c r="C39" s="71">
        <v>0</v>
      </c>
      <c r="D39" s="71">
        <v>23900</v>
      </c>
      <c r="E39" s="88">
        <f>SUM(C39,D39)</f>
        <v>23900</v>
      </c>
      <c r="F39" s="70"/>
      <c r="G39" s="70"/>
      <c r="H39" s="70"/>
      <c r="I39" s="70"/>
      <c r="J39" s="70"/>
      <c r="K39" s="70"/>
      <c r="L39" s="70"/>
      <c r="M39" s="70"/>
    </row>
    <row r="40" spans="1:14" s="82" customFormat="1" ht="16.5" x14ac:dyDescent="0.35">
      <c r="A40" s="81" t="s">
        <v>91</v>
      </c>
      <c r="B40" s="89">
        <f>SUM(B22,B23,B25,B26,B27,B37,B38,B39)</f>
        <v>37420000</v>
      </c>
      <c r="C40" s="89">
        <f>SUM(C22,C23,C25,C26,C27,C37,C38,C39)</f>
        <v>23275547.07</v>
      </c>
      <c r="D40" s="89">
        <f>SUM(D22,D23,D25,D26,D27,D37,D38,D39)</f>
        <v>23900</v>
      </c>
      <c r="E40" s="88">
        <f>SUM(C40,D40)</f>
        <v>23299447.07</v>
      </c>
      <c r="F40" s="70"/>
      <c r="G40" s="70"/>
      <c r="H40" s="70"/>
      <c r="I40" s="70"/>
      <c r="J40" s="70"/>
      <c r="K40" s="70"/>
      <c r="L40" s="70"/>
      <c r="M40" s="70"/>
    </row>
    <row r="41" spans="1:14" ht="16.5" x14ac:dyDescent="0.35">
      <c r="A41" s="45" t="s">
        <v>92</v>
      </c>
      <c r="B41" s="90"/>
      <c r="C41" s="90"/>
      <c r="D41" s="90"/>
      <c r="E41" s="91">
        <f>SUM(E40-E20)</f>
        <v>8139648.5799999982</v>
      </c>
      <c r="F41" s="90"/>
      <c r="G41" s="90"/>
      <c r="H41" s="90"/>
      <c r="I41" s="90"/>
      <c r="J41" s="90"/>
      <c r="K41" s="90"/>
      <c r="L41" s="90"/>
      <c r="M41" s="90"/>
    </row>
    <row r="44" spans="1:14" ht="23.25" x14ac:dyDescent="0.5">
      <c r="A44" s="3" t="s">
        <v>135</v>
      </c>
      <c r="B44" s="3"/>
      <c r="C44" s="3"/>
      <c r="D44" s="3"/>
      <c r="E44" s="3"/>
      <c r="F44" s="3"/>
      <c r="G44" s="3"/>
      <c r="H44" s="3"/>
    </row>
    <row r="45" spans="1:14" ht="23.25" x14ac:dyDescent="0.5">
      <c r="A45" s="3" t="s">
        <v>136</v>
      </c>
      <c r="B45" s="3"/>
      <c r="C45" s="3"/>
      <c r="D45" s="3"/>
      <c r="E45" s="3"/>
      <c r="F45" s="3"/>
      <c r="G45" s="3"/>
      <c r="H45" s="3"/>
    </row>
    <row r="46" spans="1:14" ht="23.25" x14ac:dyDescent="0.5">
      <c r="A46" s="3" t="s">
        <v>137</v>
      </c>
      <c r="B46" s="3"/>
      <c r="C46" s="3"/>
      <c r="D46" s="3"/>
      <c r="E46" s="3"/>
      <c r="F46" s="3"/>
      <c r="G46" s="3"/>
      <c r="H46" s="3"/>
    </row>
  </sheetData>
  <mergeCells count="6">
    <mergeCell ref="F33:M33"/>
    <mergeCell ref="A1:M1"/>
    <mergeCell ref="A2:M2"/>
    <mergeCell ref="A3:M3"/>
    <mergeCell ref="F4:M4"/>
    <mergeCell ref="A32:M32"/>
  </mergeCells>
  <pageMargins left="0.25" right="0.25" top="0.75" bottom="0.75" header="0.3" footer="0.3"/>
  <pageSetup paperSize="9" scale="9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opLeftCell="A13" workbookViewId="0">
      <selection activeCell="A46" sqref="A46"/>
    </sheetView>
  </sheetViews>
  <sheetFormatPr defaultRowHeight="15" x14ac:dyDescent="0.25"/>
  <cols>
    <col min="1" max="1" width="14.28515625" customWidth="1"/>
    <col min="2" max="2" width="11" customWidth="1"/>
    <col min="3" max="3" width="10.42578125" customWidth="1"/>
    <col min="4" max="4" width="9.140625" customWidth="1"/>
    <col min="5" max="5" width="9.7109375" customWidth="1"/>
    <col min="6" max="6" width="9.5703125" customWidth="1"/>
    <col min="7" max="7" width="9.28515625" customWidth="1"/>
    <col min="8" max="8" width="8.85546875" customWidth="1"/>
    <col min="9" max="9" width="9" customWidth="1"/>
    <col min="10" max="10" width="8" customWidth="1"/>
    <col min="11" max="12" width="8.5703125" customWidth="1"/>
    <col min="13" max="13" width="9.5703125" customWidth="1"/>
    <col min="14" max="14" width="7.7109375" customWidth="1"/>
    <col min="15" max="15" width="8.140625" customWidth="1"/>
  </cols>
  <sheetData>
    <row r="1" spans="1:15" ht="21" x14ac:dyDescent="0.4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</row>
    <row r="2" spans="1:15" ht="21" x14ac:dyDescent="0.45">
      <c r="A2" s="162" t="s">
        <v>96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spans="1:15" ht="21" x14ac:dyDescent="0.45">
      <c r="A3" s="162" t="s">
        <v>122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5" ht="15.75" x14ac:dyDescent="0.3">
      <c r="A4" s="113"/>
      <c r="B4" s="114"/>
      <c r="C4" s="114"/>
      <c r="D4" s="115" t="s">
        <v>94</v>
      </c>
      <c r="E4" s="114"/>
      <c r="F4" s="114"/>
      <c r="G4" s="169" t="s">
        <v>61</v>
      </c>
      <c r="H4" s="167"/>
      <c r="I4" s="167"/>
      <c r="J4" s="167"/>
      <c r="K4" s="167"/>
      <c r="L4" s="167"/>
      <c r="M4" s="167"/>
      <c r="N4" s="167"/>
      <c r="O4" s="168"/>
    </row>
    <row r="5" spans="1:15" ht="15.75" x14ac:dyDescent="0.3">
      <c r="A5" s="116"/>
      <c r="B5" s="117"/>
      <c r="C5" s="118" t="s">
        <v>94</v>
      </c>
      <c r="D5" s="118" t="s">
        <v>20</v>
      </c>
      <c r="E5" s="118" t="s">
        <v>94</v>
      </c>
      <c r="F5" s="117"/>
      <c r="G5" s="115" t="s">
        <v>61</v>
      </c>
      <c r="H5" s="111" t="s">
        <v>61</v>
      </c>
      <c r="I5" s="115" t="s">
        <v>61</v>
      </c>
      <c r="J5" s="115" t="s">
        <v>61</v>
      </c>
      <c r="K5" s="111" t="s">
        <v>68</v>
      </c>
      <c r="L5" s="115" t="s">
        <v>70</v>
      </c>
      <c r="M5" s="111" t="s">
        <v>64</v>
      </c>
      <c r="N5" s="115" t="s">
        <v>61</v>
      </c>
      <c r="O5" s="115" t="s">
        <v>61</v>
      </c>
    </row>
    <row r="6" spans="1:15" ht="15.75" x14ac:dyDescent="0.3">
      <c r="A6" s="116" t="s">
        <v>80</v>
      </c>
      <c r="B6" s="118" t="s">
        <v>5</v>
      </c>
      <c r="C6" s="118" t="s">
        <v>21</v>
      </c>
      <c r="D6" s="118" t="s">
        <v>124</v>
      </c>
      <c r="E6" s="118" t="s">
        <v>95</v>
      </c>
      <c r="F6" s="118" t="s">
        <v>9</v>
      </c>
      <c r="G6" s="118" t="s">
        <v>131</v>
      </c>
      <c r="H6" s="111" t="s">
        <v>65</v>
      </c>
      <c r="I6" s="118" t="s">
        <v>67</v>
      </c>
      <c r="J6" s="118" t="s">
        <v>125</v>
      </c>
      <c r="K6" s="111" t="s">
        <v>69</v>
      </c>
      <c r="L6" s="118" t="s">
        <v>71</v>
      </c>
      <c r="M6" s="111" t="s">
        <v>73</v>
      </c>
      <c r="N6" s="118" t="s">
        <v>75</v>
      </c>
      <c r="O6" s="118" t="s">
        <v>57</v>
      </c>
    </row>
    <row r="7" spans="1:15" ht="15.75" x14ac:dyDescent="0.3">
      <c r="A7" s="119"/>
      <c r="B7" s="120"/>
      <c r="C7" s="120"/>
      <c r="D7" s="121" t="s">
        <v>123</v>
      </c>
      <c r="E7" s="120"/>
      <c r="F7" s="120"/>
      <c r="G7" s="121" t="s">
        <v>130</v>
      </c>
      <c r="H7" s="112" t="s">
        <v>66</v>
      </c>
      <c r="I7" s="121"/>
      <c r="J7" s="121"/>
      <c r="K7" s="112"/>
      <c r="L7" s="121" t="s">
        <v>72</v>
      </c>
      <c r="M7" s="112" t="s">
        <v>74</v>
      </c>
      <c r="N7" s="121" t="s">
        <v>76</v>
      </c>
      <c r="O7" s="121"/>
    </row>
    <row r="8" spans="1:15" ht="15.75" x14ac:dyDescent="0.3">
      <c r="A8" s="122" t="s">
        <v>59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</row>
    <row r="9" spans="1:15" ht="15.75" x14ac:dyDescent="0.3">
      <c r="A9" s="108" t="s">
        <v>57</v>
      </c>
      <c r="B9" s="124">
        <v>11969344</v>
      </c>
      <c r="C9" s="124">
        <v>5807567</v>
      </c>
      <c r="D9" s="124"/>
      <c r="E9" s="124">
        <v>0</v>
      </c>
      <c r="F9" s="124">
        <f>SUM(E9,D9,C9)</f>
        <v>5807567</v>
      </c>
      <c r="G9" s="124">
        <v>0</v>
      </c>
      <c r="H9" s="124"/>
      <c r="I9" s="124">
        <v>0</v>
      </c>
      <c r="J9" s="124"/>
      <c r="K9" s="124">
        <v>0</v>
      </c>
      <c r="L9" s="124">
        <v>0</v>
      </c>
      <c r="M9" s="124">
        <v>0</v>
      </c>
      <c r="N9" s="124">
        <v>0</v>
      </c>
      <c r="O9" s="124">
        <v>5807567</v>
      </c>
    </row>
    <row r="10" spans="1:15" ht="15.75" x14ac:dyDescent="0.3">
      <c r="A10" s="108" t="s">
        <v>11</v>
      </c>
      <c r="B10" s="124">
        <v>2657520</v>
      </c>
      <c r="C10" s="124">
        <v>1328760</v>
      </c>
      <c r="D10" s="124"/>
      <c r="E10" s="124">
        <v>0</v>
      </c>
      <c r="F10" s="124">
        <f t="shared" ref="F10:F19" si="0">SUM(E10,D10,C10)</f>
        <v>1328760</v>
      </c>
      <c r="G10" s="124">
        <v>1328760</v>
      </c>
      <c r="H10" s="124"/>
      <c r="I10" s="124">
        <v>0</v>
      </c>
      <c r="J10" s="124"/>
      <c r="K10" s="124">
        <v>0</v>
      </c>
      <c r="L10" s="124"/>
      <c r="M10" s="124">
        <v>0</v>
      </c>
      <c r="N10" s="124">
        <v>0</v>
      </c>
      <c r="O10" s="124">
        <v>0</v>
      </c>
    </row>
    <row r="11" spans="1:15" ht="15.75" x14ac:dyDescent="0.3">
      <c r="A11" s="108" t="s">
        <v>12</v>
      </c>
      <c r="B11" s="124">
        <v>9456600</v>
      </c>
      <c r="C11" s="124">
        <v>4438382</v>
      </c>
      <c r="D11" s="124"/>
      <c r="E11" s="124">
        <v>0</v>
      </c>
      <c r="F11" s="124">
        <f t="shared" si="0"/>
        <v>4438382</v>
      </c>
      <c r="G11" s="124">
        <v>3025642</v>
      </c>
      <c r="H11" s="124"/>
      <c r="I11" s="124">
        <v>916900</v>
      </c>
      <c r="J11" s="124"/>
      <c r="K11" s="124">
        <v>495840</v>
      </c>
      <c r="L11" s="124">
        <v>0</v>
      </c>
      <c r="M11" s="124">
        <v>0</v>
      </c>
      <c r="N11" s="124">
        <v>0</v>
      </c>
      <c r="O11" s="124">
        <v>0</v>
      </c>
    </row>
    <row r="12" spans="1:15" ht="15.75" x14ac:dyDescent="0.3">
      <c r="A12" s="108" t="s">
        <v>13</v>
      </c>
      <c r="B12" s="124">
        <v>1375200</v>
      </c>
      <c r="C12" s="124">
        <v>183800</v>
      </c>
      <c r="D12" s="124"/>
      <c r="E12" s="124">
        <v>0</v>
      </c>
      <c r="F12" s="124">
        <f t="shared" si="0"/>
        <v>183800</v>
      </c>
      <c r="G12" s="124">
        <v>130800</v>
      </c>
      <c r="H12" s="124"/>
      <c r="I12" s="124">
        <v>48500</v>
      </c>
      <c r="J12" s="124"/>
      <c r="K12" s="124">
        <v>4500</v>
      </c>
      <c r="L12" s="124">
        <v>0</v>
      </c>
      <c r="M12" s="124">
        <v>0</v>
      </c>
      <c r="N12" s="124">
        <v>0</v>
      </c>
      <c r="O12" s="124">
        <v>0</v>
      </c>
    </row>
    <row r="13" spans="1:15" ht="15.75" x14ac:dyDescent="0.3">
      <c r="A13" s="108" t="s">
        <v>14</v>
      </c>
      <c r="B13" s="124">
        <v>3427896</v>
      </c>
      <c r="C13" s="124">
        <v>1321883.6200000001</v>
      </c>
      <c r="D13" s="124"/>
      <c r="E13" s="124">
        <v>0</v>
      </c>
      <c r="F13" s="124">
        <f t="shared" si="0"/>
        <v>1321883.6200000001</v>
      </c>
      <c r="G13" s="124">
        <v>222776.62</v>
      </c>
      <c r="H13" s="124">
        <v>13732</v>
      </c>
      <c r="I13" s="124">
        <v>517687</v>
      </c>
      <c r="J13" s="124"/>
      <c r="K13" s="124">
        <v>418840</v>
      </c>
      <c r="L13" s="124">
        <v>18848</v>
      </c>
      <c r="M13" s="124">
        <v>130000</v>
      </c>
      <c r="N13" s="124">
        <v>0</v>
      </c>
      <c r="O13" s="124">
        <v>0</v>
      </c>
    </row>
    <row r="14" spans="1:15" ht="15.75" x14ac:dyDescent="0.3">
      <c r="A14" s="108" t="s">
        <v>15</v>
      </c>
      <c r="B14" s="124">
        <v>2013240</v>
      </c>
      <c r="C14" s="124">
        <v>578866.24</v>
      </c>
      <c r="D14" s="124"/>
      <c r="E14" s="124">
        <v>0</v>
      </c>
      <c r="F14" s="124">
        <f t="shared" si="0"/>
        <v>578866.24</v>
      </c>
      <c r="G14" s="124">
        <v>161674.20000000001</v>
      </c>
      <c r="H14" s="124">
        <v>47200</v>
      </c>
      <c r="I14" s="124">
        <v>341675.16</v>
      </c>
      <c r="J14" s="124"/>
      <c r="K14" s="124">
        <v>28316.880000000001</v>
      </c>
      <c r="L14" s="124">
        <v>0</v>
      </c>
      <c r="M14" s="124">
        <v>0</v>
      </c>
      <c r="N14" s="124">
        <v>0</v>
      </c>
      <c r="O14" s="124">
        <v>0</v>
      </c>
    </row>
    <row r="15" spans="1:15" ht="15.75" x14ac:dyDescent="0.3">
      <c r="A15" s="108" t="s">
        <v>16</v>
      </c>
      <c r="B15" s="124">
        <v>297000</v>
      </c>
      <c r="C15" s="124">
        <v>127199.63</v>
      </c>
      <c r="D15" s="124"/>
      <c r="E15" s="124">
        <v>0</v>
      </c>
      <c r="F15" s="124">
        <f t="shared" si="0"/>
        <v>127199.63</v>
      </c>
      <c r="G15" s="124">
        <v>127199.63</v>
      </c>
      <c r="H15" s="124"/>
      <c r="I15" s="124">
        <v>0</v>
      </c>
      <c r="J15" s="124"/>
      <c r="K15" s="124">
        <v>0</v>
      </c>
      <c r="L15" s="124">
        <v>0</v>
      </c>
      <c r="M15" s="124">
        <v>0</v>
      </c>
      <c r="N15" s="124">
        <v>0</v>
      </c>
      <c r="O15" s="124">
        <v>0</v>
      </c>
    </row>
    <row r="16" spans="1:15" ht="15.75" x14ac:dyDescent="0.3">
      <c r="A16" s="108" t="s">
        <v>17</v>
      </c>
      <c r="B16" s="124">
        <v>404200</v>
      </c>
      <c r="C16" s="124">
        <v>183680</v>
      </c>
      <c r="D16" s="124">
        <v>23900</v>
      </c>
      <c r="E16" s="124">
        <v>0</v>
      </c>
      <c r="F16" s="124">
        <f t="shared" si="0"/>
        <v>207580</v>
      </c>
      <c r="G16" s="124">
        <v>120490</v>
      </c>
      <c r="H16" s="124"/>
      <c r="I16" s="124">
        <v>77200</v>
      </c>
      <c r="J16" s="124"/>
      <c r="K16" s="124">
        <v>9890</v>
      </c>
      <c r="L16" s="124">
        <v>0</v>
      </c>
      <c r="M16" s="124"/>
      <c r="N16" s="124">
        <v>0</v>
      </c>
      <c r="O16" s="124">
        <v>0</v>
      </c>
    </row>
    <row r="17" spans="1:15" ht="15.75" x14ac:dyDescent="0.3">
      <c r="A17" s="108" t="s">
        <v>18</v>
      </c>
      <c r="B17" s="124">
        <v>3421000</v>
      </c>
      <c r="C17" s="124">
        <v>0</v>
      </c>
      <c r="D17" s="124"/>
      <c r="E17" s="124">
        <v>2001371.19</v>
      </c>
      <c r="F17" s="124">
        <f t="shared" si="0"/>
        <v>2001371.19</v>
      </c>
      <c r="G17" s="124">
        <v>0</v>
      </c>
      <c r="H17" s="124"/>
      <c r="I17" s="124">
        <v>0</v>
      </c>
      <c r="J17" s="124"/>
      <c r="K17" s="124">
        <v>1169371.19</v>
      </c>
      <c r="L17" s="124">
        <v>0</v>
      </c>
      <c r="M17" s="124">
        <v>0</v>
      </c>
      <c r="N17" s="124">
        <v>832000</v>
      </c>
      <c r="O17" s="124">
        <v>0</v>
      </c>
    </row>
    <row r="18" spans="1:15" ht="15.75" x14ac:dyDescent="0.3">
      <c r="A18" s="108" t="s">
        <v>19</v>
      </c>
      <c r="B18" s="124">
        <v>15000</v>
      </c>
      <c r="C18" s="124">
        <v>0</v>
      </c>
      <c r="D18" s="124"/>
      <c r="E18" s="124">
        <v>0</v>
      </c>
      <c r="F18" s="124">
        <f t="shared" si="0"/>
        <v>0</v>
      </c>
      <c r="G18" s="124">
        <v>0</v>
      </c>
      <c r="H18" s="124"/>
      <c r="I18" s="124">
        <v>0</v>
      </c>
      <c r="J18" s="124"/>
      <c r="K18" s="124">
        <v>0</v>
      </c>
      <c r="L18" s="124">
        <v>0</v>
      </c>
      <c r="M18" s="124">
        <v>0</v>
      </c>
      <c r="N18" s="124">
        <v>0</v>
      </c>
      <c r="O18" s="124">
        <v>0</v>
      </c>
    </row>
    <row r="19" spans="1:15" ht="15.75" x14ac:dyDescent="0.3">
      <c r="A19" s="108" t="s">
        <v>20</v>
      </c>
      <c r="B19" s="124">
        <v>2383000</v>
      </c>
      <c r="C19" s="124">
        <v>1165760</v>
      </c>
      <c r="D19" s="124"/>
      <c r="E19" s="124">
        <v>0</v>
      </c>
      <c r="F19" s="124">
        <f t="shared" si="0"/>
        <v>1165760</v>
      </c>
      <c r="G19" s="124">
        <v>0</v>
      </c>
      <c r="H19" s="124">
        <v>5000</v>
      </c>
      <c r="I19" s="124">
        <v>1017760</v>
      </c>
      <c r="J19" s="124">
        <v>3000</v>
      </c>
      <c r="K19" s="124">
        <v>0</v>
      </c>
      <c r="L19" s="124">
        <v>0</v>
      </c>
      <c r="M19" s="124">
        <v>140000</v>
      </c>
      <c r="N19" s="124">
        <v>0</v>
      </c>
      <c r="O19" s="124">
        <v>0</v>
      </c>
    </row>
    <row r="20" spans="1:15" ht="15.75" x14ac:dyDescent="0.3">
      <c r="A20" s="125" t="s">
        <v>81</v>
      </c>
      <c r="B20" s="126">
        <f t="shared" ref="B20:O20" si="1">SUM(B9:B19)</f>
        <v>37420000</v>
      </c>
      <c r="C20" s="127">
        <f t="shared" si="1"/>
        <v>15135898.490000002</v>
      </c>
      <c r="D20" s="127">
        <f t="shared" si="1"/>
        <v>23900</v>
      </c>
      <c r="E20" s="127">
        <f t="shared" si="1"/>
        <v>2001371.19</v>
      </c>
      <c r="F20" s="127">
        <f t="shared" si="1"/>
        <v>17161169.68</v>
      </c>
      <c r="G20" s="126">
        <f t="shared" si="1"/>
        <v>5117342.45</v>
      </c>
      <c r="H20" s="126">
        <f t="shared" si="1"/>
        <v>65932</v>
      </c>
      <c r="I20" s="126">
        <f t="shared" si="1"/>
        <v>2919722.16</v>
      </c>
      <c r="J20" s="126">
        <f t="shared" si="1"/>
        <v>3000</v>
      </c>
      <c r="K20" s="126">
        <f t="shared" si="1"/>
        <v>2126758.0699999998</v>
      </c>
      <c r="L20" s="126">
        <f t="shared" si="1"/>
        <v>18848</v>
      </c>
      <c r="M20" s="126">
        <f t="shared" si="1"/>
        <v>270000</v>
      </c>
      <c r="N20" s="126">
        <f t="shared" si="1"/>
        <v>832000</v>
      </c>
      <c r="O20" s="126">
        <f t="shared" si="1"/>
        <v>5807567</v>
      </c>
    </row>
    <row r="21" spans="1:15" ht="15.75" x14ac:dyDescent="0.3">
      <c r="A21" s="128" t="s">
        <v>82</v>
      </c>
      <c r="B21" s="123"/>
      <c r="C21" s="123"/>
      <c r="D21" s="123"/>
      <c r="E21" s="123"/>
      <c r="F21" s="123"/>
      <c r="G21" s="129"/>
      <c r="H21" s="129"/>
      <c r="I21" s="123"/>
      <c r="J21" s="123"/>
      <c r="K21" s="123"/>
      <c r="L21" s="123"/>
      <c r="M21" s="123"/>
      <c r="N21" s="123"/>
      <c r="O21" s="130"/>
    </row>
    <row r="22" spans="1:15" ht="15.75" x14ac:dyDescent="0.3">
      <c r="A22" s="120" t="s">
        <v>83</v>
      </c>
      <c r="B22" s="131">
        <v>512000</v>
      </c>
      <c r="C22" s="131">
        <v>415333.63</v>
      </c>
      <c r="D22" s="131"/>
      <c r="E22" s="131">
        <v>0</v>
      </c>
      <c r="F22" s="131">
        <f>SUM(E22,D22,C22)</f>
        <v>415333.63</v>
      </c>
      <c r="G22" s="131">
        <v>0</v>
      </c>
      <c r="H22" s="131"/>
      <c r="I22" s="131">
        <v>0</v>
      </c>
      <c r="J22" s="131"/>
      <c r="K22" s="131">
        <v>0</v>
      </c>
      <c r="L22" s="131">
        <v>0</v>
      </c>
      <c r="M22" s="131">
        <v>0</v>
      </c>
      <c r="N22" s="131"/>
      <c r="O22" s="131">
        <v>0</v>
      </c>
    </row>
    <row r="23" spans="1:15" ht="15.75" x14ac:dyDescent="0.3">
      <c r="A23" s="108" t="s">
        <v>84</v>
      </c>
      <c r="B23" s="124">
        <v>135300</v>
      </c>
      <c r="C23" s="124">
        <v>96204.2</v>
      </c>
      <c r="D23" s="124"/>
      <c r="E23" s="124">
        <v>0</v>
      </c>
      <c r="F23" s="131">
        <f t="shared" ref="F23:F27" si="2">SUM(E23,D23,C23)</f>
        <v>96204.2</v>
      </c>
      <c r="G23" s="124">
        <v>0</v>
      </c>
      <c r="H23" s="124"/>
      <c r="I23" s="124">
        <v>0</v>
      </c>
      <c r="J23" s="124"/>
      <c r="K23" s="124">
        <v>0</v>
      </c>
      <c r="L23" s="124">
        <v>0</v>
      </c>
      <c r="M23" s="124">
        <v>0</v>
      </c>
      <c r="N23" s="124"/>
      <c r="O23" s="124">
        <v>0</v>
      </c>
    </row>
    <row r="24" spans="1:15" ht="15.75" x14ac:dyDescent="0.3">
      <c r="A24" s="108" t="s">
        <v>85</v>
      </c>
      <c r="B24" s="124"/>
      <c r="C24" s="124"/>
      <c r="D24" s="124"/>
      <c r="E24" s="124">
        <v>0</v>
      </c>
      <c r="F24" s="131">
        <f t="shared" si="2"/>
        <v>0</v>
      </c>
      <c r="G24" s="124">
        <v>0</v>
      </c>
      <c r="H24" s="124"/>
      <c r="I24" s="124">
        <v>0</v>
      </c>
      <c r="J24" s="124"/>
      <c r="K24" s="124">
        <v>0</v>
      </c>
      <c r="L24" s="124">
        <v>0</v>
      </c>
      <c r="M24" s="124">
        <v>0</v>
      </c>
      <c r="N24" s="124"/>
      <c r="O24" s="124">
        <v>0</v>
      </c>
    </row>
    <row r="25" spans="1:15" ht="15.75" x14ac:dyDescent="0.3">
      <c r="A25" s="108" t="s">
        <v>86</v>
      </c>
      <c r="B25" s="124">
        <v>160000</v>
      </c>
      <c r="C25" s="124">
        <v>90754.39</v>
      </c>
      <c r="D25" s="124"/>
      <c r="E25" s="124">
        <v>0</v>
      </c>
      <c r="F25" s="131">
        <f t="shared" si="2"/>
        <v>90754.39</v>
      </c>
      <c r="G25" s="124">
        <v>0</v>
      </c>
      <c r="H25" s="124"/>
      <c r="I25" s="124">
        <v>0</v>
      </c>
      <c r="J25" s="124"/>
      <c r="K25" s="124">
        <v>0</v>
      </c>
      <c r="L25" s="124">
        <v>0</v>
      </c>
      <c r="M25" s="124">
        <v>0</v>
      </c>
      <c r="N25" s="124"/>
      <c r="O25" s="124">
        <v>0</v>
      </c>
    </row>
    <row r="26" spans="1:15" ht="15.75" x14ac:dyDescent="0.3">
      <c r="A26" s="108" t="s">
        <v>87</v>
      </c>
      <c r="B26" s="124">
        <v>10100</v>
      </c>
      <c r="C26" s="124">
        <v>8430</v>
      </c>
      <c r="D26" s="124"/>
      <c r="E26" s="124">
        <v>0</v>
      </c>
      <c r="F26" s="131">
        <f t="shared" si="2"/>
        <v>8430</v>
      </c>
      <c r="G26" s="124">
        <v>0</v>
      </c>
      <c r="H26" s="124"/>
      <c r="I26" s="124">
        <v>0</v>
      </c>
      <c r="J26" s="124"/>
      <c r="K26" s="124">
        <v>0</v>
      </c>
      <c r="L26" s="124">
        <v>0</v>
      </c>
      <c r="M26" s="124">
        <v>0</v>
      </c>
      <c r="N26" s="124"/>
      <c r="O26" s="124">
        <v>0</v>
      </c>
    </row>
    <row r="27" spans="1:15" ht="15.75" x14ac:dyDescent="0.3">
      <c r="A27" s="108" t="s">
        <v>88</v>
      </c>
      <c r="B27" s="124">
        <v>500</v>
      </c>
      <c r="C27" s="124">
        <v>0</v>
      </c>
      <c r="D27" s="124"/>
      <c r="E27" s="124">
        <v>0</v>
      </c>
      <c r="F27" s="131">
        <f t="shared" si="2"/>
        <v>0</v>
      </c>
      <c r="G27" s="124">
        <v>0</v>
      </c>
      <c r="H27" s="124"/>
      <c r="I27" s="124">
        <v>0</v>
      </c>
      <c r="J27" s="124"/>
      <c r="K27" s="124">
        <v>0</v>
      </c>
      <c r="L27" s="124">
        <v>0</v>
      </c>
      <c r="M27" s="124">
        <v>0</v>
      </c>
      <c r="N27" s="124"/>
      <c r="O27" s="124">
        <v>0</v>
      </c>
    </row>
    <row r="28" spans="1:15" ht="15.75" x14ac:dyDescent="0.3">
      <c r="A28" s="114"/>
      <c r="B28" s="132"/>
      <c r="C28" s="132"/>
      <c r="D28" s="132"/>
      <c r="E28" s="132"/>
      <c r="F28" s="132"/>
      <c r="G28" s="114"/>
      <c r="H28" s="114"/>
      <c r="I28" s="114"/>
      <c r="J28" s="114"/>
      <c r="K28" s="114"/>
      <c r="L28" s="114"/>
      <c r="M28" s="114"/>
      <c r="N28" s="133"/>
      <c r="O28" s="133"/>
    </row>
    <row r="29" spans="1:15" ht="15.75" x14ac:dyDescent="0.3">
      <c r="A29" s="134"/>
      <c r="B29" s="135"/>
      <c r="C29" s="135"/>
      <c r="D29" s="135"/>
      <c r="E29" s="135"/>
      <c r="F29" s="135"/>
      <c r="G29" s="134"/>
      <c r="H29" s="134"/>
      <c r="I29" s="134"/>
      <c r="J29" s="134"/>
      <c r="K29" s="134"/>
      <c r="L29" s="134"/>
      <c r="M29" s="134"/>
      <c r="N29" s="134"/>
      <c r="O29" s="134"/>
    </row>
    <row r="30" spans="1:15" ht="15.75" x14ac:dyDescent="0.3">
      <c r="A30" s="136"/>
      <c r="B30" s="137"/>
      <c r="C30" s="137"/>
      <c r="D30" s="137"/>
      <c r="E30" s="137"/>
      <c r="F30" s="137"/>
      <c r="G30" s="136"/>
      <c r="H30" s="136"/>
      <c r="I30" s="136"/>
      <c r="J30" s="136"/>
      <c r="K30" s="136"/>
      <c r="L30" s="136"/>
      <c r="M30" s="136"/>
      <c r="N30" s="136"/>
      <c r="O30" s="136"/>
    </row>
    <row r="31" spans="1:15" ht="15.75" x14ac:dyDescent="0.3">
      <c r="A31" s="170" t="s">
        <v>93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</row>
    <row r="32" spans="1:15" ht="15.75" x14ac:dyDescent="0.3">
      <c r="A32" s="113"/>
      <c r="B32" s="114"/>
      <c r="C32" s="114"/>
      <c r="D32" s="115" t="s">
        <v>94</v>
      </c>
      <c r="E32" s="114"/>
      <c r="F32" s="114"/>
      <c r="G32" s="167" t="s">
        <v>61</v>
      </c>
      <c r="H32" s="167"/>
      <c r="I32" s="167"/>
      <c r="J32" s="167"/>
      <c r="K32" s="167"/>
      <c r="L32" s="167"/>
      <c r="M32" s="167"/>
      <c r="N32" s="167"/>
      <c r="O32" s="168"/>
    </row>
    <row r="33" spans="1:15" ht="15.75" x14ac:dyDescent="0.3">
      <c r="A33" s="116"/>
      <c r="B33" s="117"/>
      <c r="C33" s="118" t="s">
        <v>94</v>
      </c>
      <c r="D33" s="118" t="s">
        <v>20</v>
      </c>
      <c r="E33" s="118" t="s">
        <v>94</v>
      </c>
      <c r="F33" s="117"/>
      <c r="G33" s="115" t="s">
        <v>61</v>
      </c>
      <c r="H33" s="111" t="s">
        <v>61</v>
      </c>
      <c r="I33" s="115" t="s">
        <v>61</v>
      </c>
      <c r="J33" s="115" t="s">
        <v>61</v>
      </c>
      <c r="K33" s="111" t="s">
        <v>68</v>
      </c>
      <c r="L33" s="115" t="s">
        <v>70</v>
      </c>
      <c r="M33" s="115" t="s">
        <v>64</v>
      </c>
      <c r="N33" s="111" t="s">
        <v>61</v>
      </c>
      <c r="O33" s="115" t="s">
        <v>61</v>
      </c>
    </row>
    <row r="34" spans="1:15" ht="15.75" x14ac:dyDescent="0.3">
      <c r="A34" s="116" t="s">
        <v>80</v>
      </c>
      <c r="B34" s="118" t="s">
        <v>5</v>
      </c>
      <c r="C34" s="118" t="s">
        <v>21</v>
      </c>
      <c r="D34" s="118" t="s">
        <v>124</v>
      </c>
      <c r="E34" s="118" t="s">
        <v>95</v>
      </c>
      <c r="F34" s="118" t="s">
        <v>9</v>
      </c>
      <c r="G34" s="118" t="s">
        <v>131</v>
      </c>
      <c r="H34" s="111" t="s">
        <v>65</v>
      </c>
      <c r="I34" s="118" t="s">
        <v>67</v>
      </c>
      <c r="J34" s="118" t="s">
        <v>125</v>
      </c>
      <c r="K34" s="111" t="s">
        <v>69</v>
      </c>
      <c r="L34" s="118" t="s">
        <v>71</v>
      </c>
      <c r="M34" s="118" t="s">
        <v>73</v>
      </c>
      <c r="N34" s="111" t="s">
        <v>75</v>
      </c>
      <c r="O34" s="118" t="s">
        <v>57</v>
      </c>
    </row>
    <row r="35" spans="1:15" ht="15.75" x14ac:dyDescent="0.3">
      <c r="A35" s="119"/>
      <c r="B35" s="120"/>
      <c r="C35" s="120"/>
      <c r="D35" s="121" t="s">
        <v>123</v>
      </c>
      <c r="E35" s="120"/>
      <c r="F35" s="120"/>
      <c r="G35" s="121" t="s">
        <v>130</v>
      </c>
      <c r="H35" s="112" t="s">
        <v>66</v>
      </c>
      <c r="I35" s="121"/>
      <c r="J35" s="121"/>
      <c r="K35" s="112"/>
      <c r="L35" s="121" t="s">
        <v>72</v>
      </c>
      <c r="M35" s="121" t="s">
        <v>74</v>
      </c>
      <c r="N35" s="112" t="s">
        <v>76</v>
      </c>
      <c r="O35" s="121"/>
    </row>
    <row r="36" spans="1:15" ht="15.75" x14ac:dyDescent="0.3">
      <c r="A36" s="120" t="s">
        <v>89</v>
      </c>
      <c r="B36" s="131">
        <v>17782100</v>
      </c>
      <c r="C36" s="131">
        <v>11100002.85</v>
      </c>
      <c r="D36" s="131"/>
      <c r="E36" s="131">
        <v>0</v>
      </c>
      <c r="F36" s="131">
        <f>SUM(E36,D36,C36)</f>
        <v>11100002.85</v>
      </c>
      <c r="G36" s="131">
        <v>0</v>
      </c>
      <c r="H36" s="131"/>
      <c r="I36" s="131">
        <v>0</v>
      </c>
      <c r="J36" s="131"/>
      <c r="K36" s="131">
        <v>0</v>
      </c>
      <c r="L36" s="131">
        <v>0</v>
      </c>
      <c r="M36" s="131">
        <v>0</v>
      </c>
      <c r="N36" s="131"/>
      <c r="O36" s="131">
        <v>0</v>
      </c>
    </row>
    <row r="37" spans="1:15" ht="15.75" x14ac:dyDescent="0.3">
      <c r="A37" s="108" t="s">
        <v>90</v>
      </c>
      <c r="B37" s="124">
        <v>18820000</v>
      </c>
      <c r="C37" s="124">
        <v>11564822</v>
      </c>
      <c r="D37" s="124"/>
      <c r="E37" s="124">
        <v>0</v>
      </c>
      <c r="F37" s="131">
        <f t="shared" ref="F37:F39" si="3">SUM(E37,D37,C37)</f>
        <v>11564822</v>
      </c>
      <c r="G37" s="124">
        <v>0</v>
      </c>
      <c r="H37" s="124"/>
      <c r="I37" s="124">
        <v>0</v>
      </c>
      <c r="J37" s="124"/>
      <c r="K37" s="124">
        <v>0</v>
      </c>
      <c r="L37" s="124">
        <v>0</v>
      </c>
      <c r="M37" s="124">
        <v>0</v>
      </c>
      <c r="N37" s="124"/>
      <c r="O37" s="124">
        <v>0</v>
      </c>
    </row>
    <row r="38" spans="1:15" ht="15.75" x14ac:dyDescent="0.3">
      <c r="A38" s="108" t="s">
        <v>129</v>
      </c>
      <c r="B38" s="138">
        <v>0</v>
      </c>
      <c r="C38" s="124">
        <v>0</v>
      </c>
      <c r="D38" s="124">
        <v>23900</v>
      </c>
      <c r="E38" s="124">
        <v>0</v>
      </c>
      <c r="F38" s="131">
        <f t="shared" si="3"/>
        <v>23900</v>
      </c>
      <c r="G38" s="124"/>
      <c r="H38" s="124"/>
      <c r="I38" s="124"/>
      <c r="J38" s="124"/>
      <c r="K38" s="124"/>
      <c r="L38" s="124"/>
      <c r="M38" s="124"/>
      <c r="N38" s="124"/>
      <c r="O38" s="124"/>
    </row>
    <row r="39" spans="1:15" ht="15.75" x14ac:dyDescent="0.3">
      <c r="A39" s="108" t="s">
        <v>123</v>
      </c>
      <c r="B39" s="138"/>
      <c r="C39" s="124"/>
      <c r="D39" s="124"/>
      <c r="E39" s="124"/>
      <c r="F39" s="131">
        <f t="shared" si="3"/>
        <v>0</v>
      </c>
      <c r="G39" s="124"/>
      <c r="H39" s="124"/>
      <c r="I39" s="124"/>
      <c r="J39" s="124"/>
      <c r="K39" s="124"/>
      <c r="L39" s="124"/>
      <c r="M39" s="124"/>
      <c r="N39" s="124"/>
      <c r="O39" s="124"/>
    </row>
    <row r="40" spans="1:15" ht="15.75" x14ac:dyDescent="0.3">
      <c r="A40" s="139" t="s">
        <v>91</v>
      </c>
      <c r="B40" s="140">
        <f>SUM(B22,B23,B25,B26,B27,B36,B37,B38)</f>
        <v>37420000</v>
      </c>
      <c r="C40" s="140">
        <f t="shared" ref="C40:F40" si="4">SUM(C22,C23,C25,C26,C27,C36,C37,C38)</f>
        <v>23275547.07</v>
      </c>
      <c r="D40" s="140">
        <f t="shared" si="4"/>
        <v>23900</v>
      </c>
      <c r="E40" s="140">
        <f t="shared" si="4"/>
        <v>0</v>
      </c>
      <c r="F40" s="140">
        <f t="shared" si="4"/>
        <v>23299447.07</v>
      </c>
      <c r="G40" s="124">
        <v>0</v>
      </c>
      <c r="H40" s="124"/>
      <c r="I40" s="124">
        <v>0</v>
      </c>
      <c r="J40" s="124"/>
      <c r="K40" s="124">
        <v>0</v>
      </c>
      <c r="L40" s="124">
        <v>0</v>
      </c>
      <c r="M40" s="124">
        <v>0</v>
      </c>
      <c r="N40" s="124"/>
      <c r="O40" s="124">
        <v>0</v>
      </c>
    </row>
    <row r="41" spans="1:15" ht="15.75" x14ac:dyDescent="0.3">
      <c r="A41" s="120" t="s">
        <v>92</v>
      </c>
      <c r="B41" s="141"/>
      <c r="C41" s="141"/>
      <c r="D41" s="141"/>
      <c r="E41" s="141"/>
      <c r="F41" s="142">
        <f>SUM(F40-F20)</f>
        <v>6138277.3900000006</v>
      </c>
      <c r="G41" s="141"/>
      <c r="H41" s="141"/>
      <c r="I41" s="141"/>
      <c r="J41" s="141"/>
      <c r="K41" s="141"/>
      <c r="L41" s="141"/>
      <c r="M41" s="141"/>
      <c r="N41" s="141"/>
      <c r="O41" s="141"/>
    </row>
    <row r="44" spans="1:15" ht="23.25" x14ac:dyDescent="0.5">
      <c r="A44" s="3" t="s">
        <v>132</v>
      </c>
      <c r="B44" s="3"/>
      <c r="C44" s="3"/>
      <c r="D44" s="3"/>
      <c r="E44" s="3"/>
      <c r="F44" s="3"/>
      <c r="G44" s="3"/>
      <c r="H44" s="3"/>
    </row>
    <row r="45" spans="1:15" ht="23.25" x14ac:dyDescent="0.5">
      <c r="A45" s="3" t="s">
        <v>133</v>
      </c>
      <c r="B45" s="3"/>
      <c r="C45" s="3"/>
      <c r="D45" s="3"/>
      <c r="E45" s="3"/>
      <c r="F45" s="3"/>
      <c r="G45" s="3"/>
      <c r="H45" s="3"/>
    </row>
    <row r="46" spans="1:15" ht="23.25" x14ac:dyDescent="0.5">
      <c r="A46" s="3" t="s">
        <v>134</v>
      </c>
      <c r="B46" s="3"/>
      <c r="C46" s="3"/>
      <c r="D46" s="3"/>
      <c r="E46" s="3"/>
      <c r="F46" s="3"/>
      <c r="G46" s="3"/>
      <c r="H46" s="3"/>
    </row>
  </sheetData>
  <mergeCells count="6">
    <mergeCell ref="G32:O32"/>
    <mergeCell ref="A1:O1"/>
    <mergeCell ref="A2:O2"/>
    <mergeCell ref="A3:O3"/>
    <mergeCell ref="G4:O4"/>
    <mergeCell ref="A31:O31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รายงานไตรมาสตามแผนงาน</vt:lpstr>
      <vt:lpstr>รายงานตามแผนงานรวม</vt:lpstr>
      <vt:lpstr>รายงานจ่ายจากเงินสะสม</vt:lpstr>
      <vt:lpstr>งบแสดงผลจ่ายจากเงินรายรับ</vt:lpstr>
      <vt:lpstr>งบแสดงผลจ่ายจากเงินรายรับ-สะสม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2019-04-23T09:28:56Z</cp:lastPrinted>
  <dcterms:created xsi:type="dcterms:W3CDTF">2019-01-18T03:16:35Z</dcterms:created>
  <dcterms:modified xsi:type="dcterms:W3CDTF">2019-04-23T09:45:23Z</dcterms:modified>
</cp:coreProperties>
</file>